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 autoCompressPictures="0"/>
  <mc:AlternateContent xmlns:mc="http://schemas.openxmlformats.org/markup-compatibility/2006">
    <mc:Choice Requires="x15">
      <x15ac:absPath xmlns:x15ac="http://schemas.microsoft.com/office/spreadsheetml/2010/11/ac" url="C:\Users\stein\Dropbox\POLLS\2021 Spring Branch ISD single member suit\"/>
    </mc:Choice>
  </mc:AlternateContent>
  <bookViews>
    <workbookView xWindow="0" yWindow="0" windowWidth="19200" windowHeight="8963" activeTab="0"/>
  </bookViews>
  <sheets>
    <sheet name="Shee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<sst xmlns="http://schemas.openxmlformats.org/spreadsheetml/2006/main" count="242" uniqueCount="54">
  <si>
    <t>Year</t>
  </si>
  <si>
    <t>%White</t>
  </si>
  <si>
    <t>%Black</t>
  </si>
  <si>
    <t>%Hispanic</t>
  </si>
  <si>
    <t xml:space="preserve"> </t>
  </si>
  <si>
    <t>#3</t>
  </si>
  <si>
    <t>#4</t>
  </si>
  <si>
    <t>Precinct</t>
  </si>
  <si>
    <t>90%+</t>
  </si>
  <si>
    <t>%Asisan</t>
  </si>
  <si>
    <t>43 Joint</t>
  </si>
  <si>
    <t>Dawson</t>
  </si>
  <si>
    <t>Adams</t>
  </si>
  <si>
    <t>Vote cast</t>
  </si>
  <si>
    <t>%Dawson</t>
  </si>
  <si>
    <t>%Adams</t>
  </si>
  <si>
    <t>Totals</t>
  </si>
  <si>
    <t>Elizondo</t>
  </si>
  <si>
    <t>Vierra</t>
  </si>
  <si>
    <t>%Elizondo</t>
  </si>
  <si>
    <t>%Vierra</t>
  </si>
  <si>
    <t>#2</t>
  </si>
  <si>
    <t>Mettenbrink</t>
  </si>
  <si>
    <t>Gonzalez</t>
  </si>
  <si>
    <t>%Mettenbrink</t>
  </si>
  <si>
    <t>%Gonzalez</t>
  </si>
  <si>
    <t>Casear</t>
  </si>
  <si>
    <t>%Casear</t>
  </si>
  <si>
    <t xml:space="preserve">%Lezama </t>
  </si>
  <si>
    <t>Lezama</t>
  </si>
  <si>
    <t>undervotes</t>
  </si>
  <si>
    <t>%Undervotes</t>
  </si>
  <si>
    <t>Lopez</t>
  </si>
  <si>
    <t>Breed</t>
  </si>
  <si>
    <t>%Lopez</t>
  </si>
  <si>
    <t>%Breed</t>
  </si>
  <si>
    <t>Goodson</t>
  </si>
  <si>
    <t>%Goodson</t>
  </si>
  <si>
    <t>#1</t>
  </si>
  <si>
    <t>#6</t>
  </si>
  <si>
    <t>Peck</t>
  </si>
  <si>
    <t>%Peck</t>
  </si>
  <si>
    <t>#7</t>
  </si>
  <si>
    <t>differ</t>
  </si>
  <si>
    <t>diff</t>
  </si>
  <si>
    <t>Earnest</t>
  </si>
  <si>
    <t>% Elizondo</t>
  </si>
  <si>
    <t>% Earnest</t>
  </si>
  <si>
    <t>Caesar</t>
  </si>
  <si>
    <t>% Casear</t>
  </si>
  <si>
    <t>NA</t>
  </si>
  <si>
    <t>Votes</t>
  </si>
  <si>
    <t>Share of Vote</t>
  </si>
  <si>
    <t>Highest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</si>
</sst>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</border>
    <border>
      <left/>
      <right style="thin">
        <color auto="1"/>
      </right>
      <top/>
      <bottom/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0" fillId="0" borderId="0" xfId="0" applyBorder="1"/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3"/>
  <sheetViews>
    <sheetView tabSelected="1" workbookViewId="0" topLeftCell="A88">
      <selection pane="topLeft" activeCell="A37" sqref="A37:P37"/>
    </sheetView>
  </sheetViews>
  <sheetFormatPr defaultColWidth="8.796875" defaultRowHeight="14.25"/>
  <cols>
    <col min="1" max="1" width="7.14285714285714" style="1" customWidth="1"/>
    <col min="2" max="5" width="7.14285714285714" style="2" customWidth="1"/>
    <col min="6" max="6" width="7.85714285714286" style="3" customWidth="1"/>
    <col min="7" max="7" width="7.71428571428571" style="3" customWidth="1"/>
    <col min="8" max="9" width="7.14285714285714" style="3" customWidth="1"/>
    <col min="10" max="10" width="8.28571428571429" style="3" customWidth="1"/>
    <col min="11" max="13" width="7.14285714285714" style="3" customWidth="1"/>
    <col min="14" max="14" width="8.28571428571429" style="3" customWidth="1"/>
    <col min="15" max="16" width="7.14285714285714" style="3" customWidth="1"/>
  </cols>
  <sheetData>
    <row r="1" spans="1:16" ht="14.25">
      <c r="A1" s="4"/>
      <c r="B1" s="5"/>
      <c r="C1" s="28" t="s">
        <v>51</v>
      </c>
      <c r="D1" s="28"/>
      <c r="E1" s="28"/>
      <c r="F1" s="25" t="s">
        <v>52</v>
      </c>
      <c r="G1" s="25"/>
      <c r="H1" s="25"/>
      <c r="I1" s="25" t="s">
        <v>8</v>
      </c>
      <c r="J1" s="25"/>
      <c r="K1" s="25"/>
      <c r="L1" s="25"/>
      <c r="M1" s="25" t="s">
        <v>53</v>
      </c>
      <c r="N1" s="25"/>
      <c r="O1" s="25"/>
      <c r="P1" s="25"/>
    </row>
    <row r="2" spans="1:16" ht="14.25">
      <c r="A2" s="7" t="s">
        <v>0</v>
      </c>
      <c r="B2" s="8" t="s">
        <v>7</v>
      </c>
      <c r="C2" s="10" t="s">
        <v>11</v>
      </c>
      <c r="D2" s="8" t="s">
        <v>12</v>
      </c>
      <c r="E2" s="12" t="s">
        <v>13</v>
      </c>
      <c r="F2" s="19" t="s">
        <v>14</v>
      </c>
      <c r="G2" s="19" t="s">
        <v>15</v>
      </c>
      <c r="H2" s="19" t="s">
        <v>44</v>
      </c>
      <c r="I2" s="20" t="s">
        <v>1</v>
      </c>
      <c r="J2" s="19" t="s">
        <v>3</v>
      </c>
      <c r="K2" s="19" t="s">
        <v>2</v>
      </c>
      <c r="L2" s="21" t="s">
        <v>9</v>
      </c>
      <c r="M2" s="19" t="s">
        <v>1</v>
      </c>
      <c r="N2" s="19" t="s">
        <v>3</v>
      </c>
      <c r="O2" s="19" t="s">
        <v>2</v>
      </c>
      <c r="P2" s="21" t="s">
        <v>9</v>
      </c>
    </row>
    <row r="3" spans="1:16" ht="14.25">
      <c r="A3" s="1">
        <v>2015</v>
      </c>
      <c r="B3" s="2">
        <v>41</v>
      </c>
      <c r="C3" s="11">
        <v>20</v>
      </c>
      <c r="D3" s="2">
        <v>23</v>
      </c>
      <c r="E3" s="13">
        <v>43</v>
      </c>
      <c r="F3" s="3">
        <f>C3/E3</f>
        <v>0.46511627906976744</v>
      </c>
      <c r="G3" s="3">
        <f>D3/E3</f>
        <v>0.53488372093023251</v>
      </c>
      <c r="H3" s="3">
        <f>ABS(F3-G3)</f>
        <v>0.069767441860465074</v>
      </c>
      <c r="I3" s="9">
        <v>0.1666667</v>
      </c>
      <c r="J3" s="3">
        <v>0.66666667000000002</v>
      </c>
      <c r="K3" s="3">
        <v>0.16666666999999999</v>
      </c>
      <c r="L3" s="6">
        <v>0</v>
      </c>
      <c r="M3" s="3">
        <v>0.57142859999999995</v>
      </c>
      <c r="N3" s="3">
        <v>0.28571428999999998</v>
      </c>
      <c r="O3" s="3">
        <v>0.14285714299999999</v>
      </c>
      <c r="P3" s="6">
        <v>0</v>
      </c>
    </row>
    <row r="4" spans="1:16" ht="14.25">
      <c r="A4" s="1" t="s">
        <v>5</v>
      </c>
      <c r="B4" s="2">
        <v>42</v>
      </c>
      <c r="C4" s="11">
        <v>947</v>
      </c>
      <c r="D4" s="2">
        <v>60</v>
      </c>
      <c r="E4" s="13">
        <v>1007</v>
      </c>
      <c r="F4" s="3">
        <f t="shared" si="0" ref="F4:F10">C4/E4</f>
        <v>0.94041708043694139</v>
      </c>
      <c r="G4" s="3">
        <f t="shared" si="1" ref="G4:G10">D4/E4</f>
        <v>0.059582919563058591</v>
      </c>
      <c r="H4" s="3">
        <f t="shared" si="2" ref="H4:H10">ABS(F4-G4)</f>
        <v>0.88083416087388278</v>
      </c>
      <c r="I4" s="9">
        <v>0.99315070000000005</v>
      </c>
      <c r="J4" s="3">
        <v>0</v>
      </c>
      <c r="K4" s="3">
        <v>0</v>
      </c>
      <c r="L4" s="6">
        <v>0.0068493149999999999</v>
      </c>
      <c r="M4" s="3">
        <v>0.96531789999999995</v>
      </c>
      <c r="N4" s="3">
        <v>0.017341039999999999</v>
      </c>
      <c r="O4" s="3">
        <v>0</v>
      </c>
      <c r="P4" s="6">
        <v>0.017341039999999999</v>
      </c>
    </row>
    <row r="5" spans="2:16" ht="14.25">
      <c r="B5" s="2">
        <v>43</v>
      </c>
      <c r="C5" s="11">
        <v>306</v>
      </c>
      <c r="D5" s="2">
        <v>113</v>
      </c>
      <c r="E5" s="13">
        <v>419</v>
      </c>
      <c r="F5" s="3">
        <f t="shared" si="0"/>
        <v>0.73031026252983289</v>
      </c>
      <c r="G5" s="3">
        <f t="shared" si="1"/>
        <v>0.26968973747016706</v>
      </c>
      <c r="H5" s="3">
        <f t="shared" si="2"/>
        <v>0.46062052505966583</v>
      </c>
      <c r="I5" s="9">
        <v>1</v>
      </c>
      <c r="J5" s="3">
        <v>0</v>
      </c>
      <c r="K5" s="3">
        <v>0</v>
      </c>
      <c r="L5" s="6">
        <v>0</v>
      </c>
      <c r="M5" s="3">
        <v>1</v>
      </c>
      <c r="N5" s="3">
        <v>0</v>
      </c>
      <c r="O5" s="3">
        <v>0</v>
      </c>
      <c r="P5" s="6">
        <v>0</v>
      </c>
    </row>
    <row r="6" spans="2:16" ht="14.25">
      <c r="B6" s="2">
        <v>44</v>
      </c>
      <c r="C6" s="11">
        <v>77</v>
      </c>
      <c r="D6" s="2">
        <v>46</v>
      </c>
      <c r="E6" s="13">
        <v>123</v>
      </c>
      <c r="F6" s="3">
        <f t="shared" si="0"/>
        <v>0.62601626016260159</v>
      </c>
      <c r="G6" s="3">
        <f t="shared" si="1"/>
        <v>0.37398373983739835</v>
      </c>
      <c r="H6" s="3">
        <f t="shared" si="2"/>
        <v>0.25203252032520324</v>
      </c>
      <c r="I6" s="9">
        <v>0.50</v>
      </c>
      <c r="J6" s="3">
        <v>0.50</v>
      </c>
      <c r="K6" s="3">
        <v>0</v>
      </c>
      <c r="L6" s="6">
        <v>0</v>
      </c>
      <c r="M6" s="3">
        <v>0.89705880000000005</v>
      </c>
      <c r="N6" s="3">
        <v>0.10294117999999999</v>
      </c>
      <c r="O6" s="3">
        <v>0</v>
      </c>
      <c r="P6" s="6">
        <v>0</v>
      </c>
    </row>
    <row r="7" spans="2:16" ht="14.25">
      <c r="B7" s="2">
        <v>45</v>
      </c>
      <c r="C7" s="11">
        <v>152</v>
      </c>
      <c r="D7" s="2">
        <v>38</v>
      </c>
      <c r="E7" s="13">
        <v>190</v>
      </c>
      <c r="F7" s="3">
        <f t="shared" si="0"/>
        <v>0.80</v>
      </c>
      <c r="G7" s="3">
        <f t="shared" si="1"/>
        <v>0.20</v>
      </c>
      <c r="H7" s="3">
        <f t="shared" si="2"/>
        <v>0.60000000000000009</v>
      </c>
      <c r="I7" s="9">
        <v>1</v>
      </c>
      <c r="J7" s="3">
        <v>0</v>
      </c>
      <c r="K7" s="3">
        <v>0</v>
      </c>
      <c r="L7" s="6">
        <v>0</v>
      </c>
      <c r="M7" s="3">
        <v>0.94318179999999996</v>
      </c>
      <c r="N7" s="3">
        <v>0</v>
      </c>
      <c r="O7" s="3">
        <v>0.045454544999999999</v>
      </c>
      <c r="P7" s="6">
        <v>0.01136364</v>
      </c>
    </row>
    <row r="8" spans="2:16" ht="14.25">
      <c r="B8" s="2">
        <v>46</v>
      </c>
      <c r="C8" s="11">
        <v>65</v>
      </c>
      <c r="D8" s="2">
        <v>36</v>
      </c>
      <c r="E8" s="13">
        <v>101</v>
      </c>
      <c r="F8" s="3">
        <f t="shared" si="0"/>
        <v>0.64356435643564358</v>
      </c>
      <c r="G8" s="3">
        <f t="shared" si="1"/>
        <v>0.35643564356435642</v>
      </c>
      <c r="H8" s="3">
        <f t="shared" si="2"/>
        <v>0.28712871287128716</v>
      </c>
      <c r="I8" s="9">
        <v>0.73684210000000006</v>
      </c>
      <c r="J8" s="3">
        <v>0.21052631999999999</v>
      </c>
      <c r="K8" s="3">
        <v>0.052631579999999997</v>
      </c>
      <c r="L8" s="6">
        <v>0</v>
      </c>
      <c r="M8" s="3">
        <v>0.89583330000000005</v>
      </c>
      <c r="N8" s="3">
        <v>0.083333299999999999</v>
      </c>
      <c r="O8" s="3">
        <v>0.020833332999999999</v>
      </c>
      <c r="P8" s="6">
        <v>0</v>
      </c>
    </row>
    <row r="9" spans="2:16" ht="14.25">
      <c r="B9" s="2">
        <v>47</v>
      </c>
      <c r="C9" s="11">
        <v>32</v>
      </c>
      <c r="D9" s="2">
        <v>24</v>
      </c>
      <c r="E9" s="13">
        <v>56</v>
      </c>
      <c r="F9" s="3">
        <f t="shared" si="0"/>
        <v>0.5714285714285714</v>
      </c>
      <c r="G9" s="3">
        <f t="shared" si="1"/>
        <v>0.42857142857142855</v>
      </c>
      <c r="H9" s="3">
        <f t="shared" si="2"/>
        <v>0.14285714285714285</v>
      </c>
      <c r="I9" s="9">
        <v>0.90</v>
      </c>
      <c r="J9" s="3">
        <v>0.10</v>
      </c>
      <c r="K9" s="3">
        <v>0</v>
      </c>
      <c r="L9" s="6">
        <v>0</v>
      </c>
      <c r="M9" s="3">
        <v>0.96774190000000004</v>
      </c>
      <c r="N9" s="3">
        <v>0.032258059999999998</v>
      </c>
      <c r="O9" s="3">
        <v>0</v>
      </c>
      <c r="P9" s="6">
        <v>0</v>
      </c>
    </row>
    <row r="10" spans="1:16" ht="14.25">
      <c r="A10" s="4"/>
      <c r="B10" s="5" t="s">
        <v>10</v>
      </c>
      <c r="C10" s="14">
        <v>153</v>
      </c>
      <c r="D10" s="5">
        <v>43</v>
      </c>
      <c r="E10" s="15">
        <v>196</v>
      </c>
      <c r="F10" s="16">
        <f t="shared" si="0"/>
        <v>0.78061224489795922</v>
      </c>
      <c r="G10" s="16">
        <f t="shared" si="1"/>
        <v>0.21938775510204081</v>
      </c>
      <c r="H10" s="16">
        <f t="shared" si="2"/>
        <v>0.56122448979591844</v>
      </c>
      <c r="I10" s="17">
        <v>0.93814430000000004</v>
      </c>
      <c r="J10" s="16">
        <v>0.04123711</v>
      </c>
      <c r="K10" s="16">
        <v>0</v>
      </c>
      <c r="L10" s="18">
        <v>0.020618556999999999</v>
      </c>
      <c r="M10" s="16">
        <v>0.93333330000000003</v>
      </c>
      <c r="N10" s="16">
        <v>0.044444440000000002</v>
      </c>
      <c r="O10" s="16">
        <v>0.0074074070000000004</v>
      </c>
      <c r="P10" s="18">
        <v>0.014814809999999999</v>
      </c>
    </row>
    <row r="11" spans="1:18" ht="14.25">
      <c r="A11" s="1" t="s">
        <v>16</v>
      </c>
      <c r="C11" s="2">
        <f>SUM(C3:C10)</f>
        <v>1752</v>
      </c>
      <c r="D11" s="2">
        <f t="shared" si="3" ref="D11:E11">SUM(D3:D10)</f>
        <v>383</v>
      </c>
      <c r="E11" s="2">
        <f t="shared" si="3"/>
        <v>2135</v>
      </c>
      <c r="R11" t="s">
        <v>4</v>
      </c>
    </row>
    <row r="13" spans="2:16" ht="14.25">
      <c r="B13" s="5"/>
      <c r="C13" s="28" t="s">
        <v>51</v>
      </c>
      <c r="D13" s="28"/>
      <c r="E13" s="28"/>
      <c r="F13" s="25" t="s">
        <v>52</v>
      </c>
      <c r="G13" s="25"/>
      <c r="H13" s="25"/>
      <c r="I13" s="25" t="s">
        <v>8</v>
      </c>
      <c r="J13" s="25"/>
      <c r="K13" s="25"/>
      <c r="L13" s="25"/>
      <c r="M13" s="25" t="s">
        <v>53</v>
      </c>
      <c r="N13" s="25"/>
      <c r="O13" s="25"/>
      <c r="P13" s="25"/>
    </row>
    <row r="14" spans="1:16" ht="14.25">
      <c r="A14" s="7" t="s">
        <v>0</v>
      </c>
      <c r="B14" s="5" t="s">
        <v>7</v>
      </c>
      <c r="C14" s="5" t="s">
        <v>17</v>
      </c>
      <c r="D14" s="5" t="s">
        <v>18</v>
      </c>
      <c r="E14" s="12" t="s">
        <v>13</v>
      </c>
      <c r="F14" s="16" t="s">
        <v>19</v>
      </c>
      <c r="G14" s="16" t="s">
        <v>20</v>
      </c>
      <c r="H14" s="21" t="s">
        <v>43</v>
      </c>
      <c r="I14" s="16" t="s">
        <v>1</v>
      </c>
      <c r="J14" s="16" t="s">
        <v>3</v>
      </c>
      <c r="K14" s="16" t="s">
        <v>2</v>
      </c>
      <c r="L14" s="18" t="s">
        <v>9</v>
      </c>
      <c r="M14" s="16" t="s">
        <v>1</v>
      </c>
      <c r="N14" s="16" t="s">
        <v>3</v>
      </c>
      <c r="O14" s="16" t="s">
        <v>2</v>
      </c>
      <c r="P14" s="16" t="s">
        <v>9</v>
      </c>
    </row>
    <row r="15" spans="1:16" ht="14.25">
      <c r="A15" s="1">
        <v>2015</v>
      </c>
      <c r="B15" s="2">
        <v>41</v>
      </c>
      <c r="C15" s="2">
        <v>18</v>
      </c>
      <c r="D15" s="2">
        <v>20</v>
      </c>
      <c r="E15" s="13">
        <v>38</v>
      </c>
      <c r="F15" s="3">
        <f>C15/E15</f>
        <v>0.47368421052631576</v>
      </c>
      <c r="G15" s="3">
        <f>D15/E15</f>
        <v>0.52631578947368418</v>
      </c>
      <c r="H15" s="6">
        <f>ABS(F15-G15)</f>
        <v>0.052631578947368418</v>
      </c>
      <c r="I15" s="3">
        <v>0.1666667</v>
      </c>
      <c r="J15" s="3">
        <v>0.66666667000000002</v>
      </c>
      <c r="K15" s="3">
        <v>0.16666666999999999</v>
      </c>
      <c r="L15" s="6">
        <v>0</v>
      </c>
      <c r="M15" s="3">
        <v>0.57142859999999995</v>
      </c>
      <c r="N15" s="3">
        <v>0.28571428999999998</v>
      </c>
      <c r="O15" s="3">
        <v>0.14285714299999999</v>
      </c>
      <c r="P15" s="3">
        <v>0</v>
      </c>
    </row>
    <row r="16" spans="1:16" ht="14.25">
      <c r="A16" s="1" t="s">
        <v>6</v>
      </c>
      <c r="B16" s="2">
        <v>42</v>
      </c>
      <c r="C16" s="2">
        <v>58</v>
      </c>
      <c r="D16" s="2">
        <v>945</v>
      </c>
      <c r="E16" s="13">
        <v>1003</v>
      </c>
      <c r="F16" s="3">
        <f t="shared" si="4" ref="F16:F22">C16/E16</f>
        <v>0.05782652043868395</v>
      </c>
      <c r="G16" s="3">
        <f t="shared" si="5" ref="G16:G22">D16/E16</f>
        <v>0.94217347956131603</v>
      </c>
      <c r="H16" s="6">
        <f t="shared" si="6" ref="H16:H22">ABS(F16-G16)</f>
        <v>0.88434695912263206</v>
      </c>
      <c r="I16" s="3">
        <v>0.99315070000000005</v>
      </c>
      <c r="J16" s="3">
        <v>0</v>
      </c>
      <c r="K16" s="3">
        <v>0</v>
      </c>
      <c r="L16" s="6">
        <v>0.0068493149999999999</v>
      </c>
      <c r="M16" s="3">
        <v>0.96531789999999995</v>
      </c>
      <c r="N16" s="3">
        <v>0.017341039999999999</v>
      </c>
      <c r="O16" s="3">
        <v>0</v>
      </c>
      <c r="P16" s="3">
        <v>0.017341039999999999</v>
      </c>
    </row>
    <row r="17" spans="2:16" ht="14.25">
      <c r="B17" s="2">
        <v>43</v>
      </c>
      <c r="C17" s="2">
        <v>89</v>
      </c>
      <c r="D17" s="2">
        <v>320</v>
      </c>
      <c r="E17" s="13">
        <v>409</v>
      </c>
      <c r="F17" s="3">
        <f t="shared" si="4"/>
        <v>0.2176039119804401</v>
      </c>
      <c r="G17" s="3">
        <f t="shared" si="5"/>
        <v>0.78239608801955995</v>
      </c>
      <c r="H17" s="6">
        <f t="shared" si="6"/>
        <v>0.56479217603911991</v>
      </c>
      <c r="I17" s="3">
        <v>1</v>
      </c>
      <c r="J17" s="3">
        <v>0</v>
      </c>
      <c r="K17" s="3">
        <v>0</v>
      </c>
      <c r="L17" s="6">
        <v>0</v>
      </c>
      <c r="M17" s="3">
        <v>1</v>
      </c>
      <c r="N17" s="3">
        <v>0</v>
      </c>
      <c r="O17" s="3">
        <v>0</v>
      </c>
      <c r="P17" s="3">
        <v>0</v>
      </c>
    </row>
    <row r="18" spans="2:16" ht="14.25">
      <c r="B18" s="2">
        <v>44</v>
      </c>
      <c r="C18" s="2">
        <v>44</v>
      </c>
      <c r="D18" s="2">
        <v>77</v>
      </c>
      <c r="E18" s="13">
        <v>121</v>
      </c>
      <c r="F18" s="3">
        <f t="shared" si="4"/>
        <v>0.36363636363636365</v>
      </c>
      <c r="G18" s="3">
        <f t="shared" si="5"/>
        <v>0.63636363636363635</v>
      </c>
      <c r="H18" s="6">
        <f t="shared" si="6"/>
        <v>0.27272727272727271</v>
      </c>
      <c r="I18" s="3">
        <v>0.50</v>
      </c>
      <c r="J18" s="3">
        <v>0.50</v>
      </c>
      <c r="K18" s="3">
        <v>0</v>
      </c>
      <c r="L18" s="6">
        <v>0</v>
      </c>
      <c r="M18" s="3">
        <v>0.89705880000000005</v>
      </c>
      <c r="N18" s="3">
        <v>0.10294117999999999</v>
      </c>
      <c r="O18" s="3">
        <v>0</v>
      </c>
      <c r="P18" s="3">
        <v>0</v>
      </c>
    </row>
    <row r="19" spans="2:16" ht="14.25">
      <c r="B19" s="2">
        <v>45</v>
      </c>
      <c r="C19" s="2">
        <v>38</v>
      </c>
      <c r="D19" s="2">
        <v>151</v>
      </c>
      <c r="E19" s="13">
        <v>189</v>
      </c>
      <c r="F19" s="3">
        <f t="shared" si="4"/>
        <v>0.20105820105820105</v>
      </c>
      <c r="G19" s="3">
        <f t="shared" si="5"/>
        <v>0.79894179894179895</v>
      </c>
      <c r="H19" s="6">
        <f t="shared" si="6"/>
        <v>0.59788359788359791</v>
      </c>
      <c r="I19" s="3">
        <v>1</v>
      </c>
      <c r="J19" s="3">
        <v>0</v>
      </c>
      <c r="K19" s="3">
        <v>0</v>
      </c>
      <c r="L19" s="6">
        <v>0</v>
      </c>
      <c r="M19" s="3">
        <v>0.94318179999999996</v>
      </c>
      <c r="N19" s="3">
        <v>0</v>
      </c>
      <c r="O19" s="3">
        <v>0.045454544999999999</v>
      </c>
      <c r="P19" s="3">
        <v>0.01136364</v>
      </c>
    </row>
    <row r="20" spans="2:16" ht="14.25">
      <c r="B20" s="2">
        <v>46</v>
      </c>
      <c r="C20" s="2">
        <v>41</v>
      </c>
      <c r="D20" s="2">
        <v>60</v>
      </c>
      <c r="E20" s="13">
        <v>111</v>
      </c>
      <c r="F20" s="3">
        <f t="shared" si="7" ref="F20">C20/E20</f>
        <v>0.36936936936936937</v>
      </c>
      <c r="G20" s="3">
        <f t="shared" si="8" ref="G20">D20/E20</f>
        <v>0.54054054054054057</v>
      </c>
      <c r="H20" s="6">
        <f t="shared" si="6"/>
        <v>0.1711711711711712</v>
      </c>
      <c r="I20" s="3">
        <v>0.73684210000000006</v>
      </c>
      <c r="J20" s="3">
        <v>0.21052631999999999</v>
      </c>
      <c r="K20" s="3">
        <v>0.052631579999999997</v>
      </c>
      <c r="L20" s="6">
        <v>0</v>
      </c>
      <c r="M20" s="3">
        <v>0.89583330000000005</v>
      </c>
      <c r="N20" s="3">
        <v>0.083333299999999999</v>
      </c>
      <c r="O20" s="3">
        <v>0.020833332999999999</v>
      </c>
      <c r="P20" s="3">
        <v>0</v>
      </c>
    </row>
    <row r="21" spans="2:16" ht="14.25">
      <c r="B21" s="2">
        <v>47</v>
      </c>
      <c r="C21" s="2">
        <v>25</v>
      </c>
      <c r="D21" s="2">
        <v>33</v>
      </c>
      <c r="E21" s="13">
        <v>58</v>
      </c>
      <c r="F21" s="3">
        <f t="shared" si="4"/>
        <v>0.43103448275862066</v>
      </c>
      <c r="G21" s="3">
        <f t="shared" si="5"/>
        <v>0.56896551724137934</v>
      </c>
      <c r="H21" s="6">
        <f t="shared" si="6"/>
        <v>0.13793103448275867</v>
      </c>
      <c r="I21" s="3">
        <v>0.90</v>
      </c>
      <c r="J21" s="3">
        <v>0.10</v>
      </c>
      <c r="K21" s="3">
        <v>0</v>
      </c>
      <c r="L21" s="6">
        <v>0</v>
      </c>
      <c r="M21" s="3">
        <v>0.96774190000000004</v>
      </c>
      <c r="N21" s="3">
        <v>0.032258059999999998</v>
      </c>
      <c r="O21" s="3">
        <v>0</v>
      </c>
      <c r="P21" s="3">
        <v>0</v>
      </c>
    </row>
    <row r="22" spans="1:20" ht="14.25">
      <c r="A22" s="4"/>
      <c r="B22" s="5" t="s">
        <v>10</v>
      </c>
      <c r="C22" s="5">
        <v>46</v>
      </c>
      <c r="D22" s="5">
        <v>133</v>
      </c>
      <c r="E22" s="15">
        <v>179</v>
      </c>
      <c r="F22" s="16">
        <f t="shared" si="4"/>
        <v>0.25698324022346369</v>
      </c>
      <c r="G22" s="16">
        <f t="shared" si="5"/>
        <v>0.74301675977653636</v>
      </c>
      <c r="H22" s="18">
        <f t="shared" si="6"/>
        <v>0.48603351955307267</v>
      </c>
      <c r="I22" s="16">
        <v>0.93814430000000004</v>
      </c>
      <c r="J22" s="16">
        <v>0.04123711</v>
      </c>
      <c r="K22" s="16">
        <v>0</v>
      </c>
      <c r="L22" s="18">
        <v>0.020618556999999999</v>
      </c>
      <c r="M22" s="16">
        <v>0.93333330000000003</v>
      </c>
      <c r="N22" s="16">
        <v>0.044444440000000002</v>
      </c>
      <c r="O22" s="16">
        <v>0.0074074070000000004</v>
      </c>
      <c r="P22" s="16">
        <v>0.014814809999999999</v>
      </c>
      <c r="T22" t="s">
        <v>4</v>
      </c>
    </row>
    <row r="23" spans="1:5" ht="14.25">
      <c r="A23" s="1" t="s">
        <v>16</v>
      </c>
      <c r="C23" s="2">
        <f>SUM(C15:C22)</f>
        <v>359</v>
      </c>
      <c r="D23" s="2">
        <f t="shared" si="9" ref="D23:E23">SUM(D15:D22)</f>
        <v>1739</v>
      </c>
      <c r="E23" s="2">
        <f t="shared" si="9"/>
        <v>2108</v>
      </c>
    </row>
    <row r="25" spans="1:16" ht="14.25">
      <c r="A25" s="7"/>
      <c r="B25" s="8"/>
      <c r="C25" s="32" t="s">
        <v>51</v>
      </c>
      <c r="D25" s="32"/>
      <c r="E25" s="32"/>
      <c r="F25" s="31" t="s">
        <v>52</v>
      </c>
      <c r="G25" s="31"/>
      <c r="H25" s="31"/>
      <c r="I25" s="31" t="s">
        <v>8</v>
      </c>
      <c r="J25" s="31"/>
      <c r="K25" s="31"/>
      <c r="L25" s="31"/>
      <c r="M25" s="31" t="s">
        <v>53</v>
      </c>
      <c r="N25" s="31"/>
      <c r="O25" s="31"/>
      <c r="P25" s="31"/>
    </row>
    <row r="26" spans="1:16" ht="14.25">
      <c r="A26" s="1" t="s">
        <v>0</v>
      </c>
      <c r="B26" s="2" t="s">
        <v>7</v>
      </c>
      <c r="C26" s="2" t="s">
        <v>22</v>
      </c>
      <c r="D26" s="2" t="s">
        <v>23</v>
      </c>
      <c r="E26" s="22" t="s">
        <v>13</v>
      </c>
      <c r="F26" s="3" t="s">
        <v>24</v>
      </c>
      <c r="G26" s="3" t="s">
        <v>25</v>
      </c>
      <c r="H26" s="23" t="s">
        <v>44</v>
      </c>
      <c r="I26" s="3" t="s">
        <v>1</v>
      </c>
      <c r="J26" s="3" t="s">
        <v>3</v>
      </c>
      <c r="K26" s="3" t="s">
        <v>2</v>
      </c>
      <c r="L26" s="6" t="s">
        <v>9</v>
      </c>
      <c r="M26" s="3" t="s">
        <v>1</v>
      </c>
      <c r="N26" s="3" t="s">
        <v>3</v>
      </c>
      <c r="O26" s="3" t="s">
        <v>2</v>
      </c>
      <c r="P26" s="3" t="s">
        <v>9</v>
      </c>
    </row>
    <row r="27" spans="1:16" ht="14.25">
      <c r="A27" s="1">
        <v>2017</v>
      </c>
      <c r="B27" s="2">
        <v>41</v>
      </c>
      <c r="C27" s="2">
        <v>9</v>
      </c>
      <c r="D27" s="2">
        <v>18</v>
      </c>
      <c r="E27" s="13">
        <v>27</v>
      </c>
      <c r="F27" s="3">
        <f>C27/E27</f>
        <v>0.33333333333333331</v>
      </c>
      <c r="G27" s="3">
        <f>D27/E27</f>
        <v>0.66666666666666663</v>
      </c>
      <c r="H27" s="6">
        <f>ABS(F27-G27)</f>
        <v>0.33333333333333331</v>
      </c>
      <c r="I27" s="3">
        <v>0.70</v>
      </c>
      <c r="J27" s="3">
        <v>0.10</v>
      </c>
      <c r="K27" s="3">
        <v>0.10</v>
      </c>
      <c r="L27" s="6">
        <v>0.10</v>
      </c>
      <c r="M27" s="3">
        <v>0.80</v>
      </c>
      <c r="N27" s="3">
        <v>0.04</v>
      </c>
      <c r="O27" s="3">
        <v>0.08</v>
      </c>
      <c r="P27" s="3">
        <v>0.08</v>
      </c>
    </row>
    <row r="28" spans="1:16" ht="14.25">
      <c r="A28" s="1" t="s">
        <v>21</v>
      </c>
      <c r="B28" s="2">
        <v>42</v>
      </c>
      <c r="C28" s="2">
        <v>24</v>
      </c>
      <c r="D28" s="2">
        <v>196</v>
      </c>
      <c r="E28" s="13">
        <v>220</v>
      </c>
      <c r="F28" s="3">
        <f t="shared" si="10" ref="F28:F33">C28/E28</f>
        <v>0.10909090909090909</v>
      </c>
      <c r="G28" s="3">
        <f t="shared" si="11" ref="G28:G33">D28/E28</f>
        <v>0.89090909090909087</v>
      </c>
      <c r="H28" s="6">
        <f t="shared" si="12" ref="H28:H33">ABS(F28-G28)</f>
        <v>0.78181818181818175</v>
      </c>
      <c r="I28" s="3">
        <v>0.98136650000000003</v>
      </c>
      <c r="J28" s="3">
        <v>0</v>
      </c>
      <c r="K28" s="3">
        <v>0.0062111800000000002</v>
      </c>
      <c r="L28" s="6">
        <v>0.01242236</v>
      </c>
      <c r="M28" s="3">
        <v>0.96335079999999995</v>
      </c>
      <c r="N28" s="3">
        <v>0.0052356019999999998</v>
      </c>
      <c r="O28" s="3">
        <v>0.0052356019999999998</v>
      </c>
      <c r="P28" s="3">
        <v>0.026178010000000002</v>
      </c>
    </row>
    <row r="29" spans="2:16" ht="14.25">
      <c r="B29" s="2">
        <v>43</v>
      </c>
      <c r="C29" s="2">
        <v>166</v>
      </c>
      <c r="D29" s="2">
        <v>377</v>
      </c>
      <c r="E29" s="13">
        <v>543</v>
      </c>
      <c r="F29" s="3">
        <f t="shared" si="10"/>
        <v>0.30570902394106814</v>
      </c>
      <c r="G29" s="3">
        <f t="shared" si="11"/>
        <v>0.69429097605893186</v>
      </c>
      <c r="H29" s="6">
        <f t="shared" si="12"/>
        <v>0.38858195211786373</v>
      </c>
      <c r="I29" s="3">
        <v>0.93170730000000002</v>
      </c>
      <c r="J29" s="3">
        <v>0.01219512</v>
      </c>
      <c r="K29" s="3">
        <v>0.0002439024</v>
      </c>
      <c r="L29" s="6">
        <v>0.053655399999999999</v>
      </c>
      <c r="M29" s="3">
        <v>0.91454550000000001</v>
      </c>
      <c r="N29" s="3">
        <v>0.014545455000000001</v>
      </c>
      <c r="O29" s="3">
        <v>0.0090909089999999994</v>
      </c>
      <c r="P29" s="3">
        <v>0.06181818</v>
      </c>
    </row>
    <row r="30" spans="2:16" ht="14.25">
      <c r="B30" s="2">
        <v>44</v>
      </c>
      <c r="C30" s="2">
        <v>16</v>
      </c>
      <c r="D30" s="2">
        <v>61</v>
      </c>
      <c r="E30" s="13">
        <v>77</v>
      </c>
      <c r="F30" s="3">
        <f t="shared" si="10"/>
        <v>0.20779220779220781</v>
      </c>
      <c r="G30" s="3">
        <f t="shared" si="11"/>
        <v>0.79220779220779225</v>
      </c>
      <c r="H30" s="6">
        <f t="shared" si="12"/>
        <v>0.5844155844155845</v>
      </c>
      <c r="I30" s="3">
        <v>0.33333000000000002</v>
      </c>
      <c r="J30" s="3">
        <v>0.46666666000000001</v>
      </c>
      <c r="K30" s="3">
        <v>0.033333300000000003</v>
      </c>
      <c r="L30" s="6">
        <v>0.1666667</v>
      </c>
      <c r="M30" s="3">
        <v>0.69333330000000004</v>
      </c>
      <c r="N30" s="3">
        <v>0.21333332999999999</v>
      </c>
      <c r="O30" s="3">
        <v>0.026666659999999998</v>
      </c>
      <c r="P30" s="3">
        <v>0.066666600000000006</v>
      </c>
    </row>
    <row r="31" spans="2:16" ht="14.25">
      <c r="B31" s="2">
        <v>45</v>
      </c>
      <c r="C31" s="2">
        <v>18</v>
      </c>
      <c r="D31" s="2">
        <v>87</v>
      </c>
      <c r="E31" s="13">
        <v>105</v>
      </c>
      <c r="F31" s="3">
        <f t="shared" si="10"/>
        <v>0.17142857142857143</v>
      </c>
      <c r="G31" s="3">
        <f t="shared" si="11"/>
        <v>0.82857142857142863</v>
      </c>
      <c r="H31" s="6">
        <f t="shared" si="12"/>
        <v>0.65714285714285725</v>
      </c>
      <c r="I31" s="3">
        <v>0.94</v>
      </c>
      <c r="J31" s="3">
        <v>0.04</v>
      </c>
      <c r="K31" s="3">
        <v>0.02</v>
      </c>
      <c r="L31" s="6">
        <v>0</v>
      </c>
      <c r="M31" s="3">
        <v>0.91304350000000001</v>
      </c>
      <c r="N31" s="3">
        <v>0.032608696</v>
      </c>
      <c r="O31" s="3">
        <v>0.043478260999999997</v>
      </c>
      <c r="P31" s="3">
        <v>0.01086957</v>
      </c>
    </row>
    <row r="32" spans="2:16" ht="14.25">
      <c r="B32" s="2">
        <v>46</v>
      </c>
      <c r="C32" s="2">
        <v>13</v>
      </c>
      <c r="D32" s="2">
        <v>55</v>
      </c>
      <c r="E32" s="13">
        <v>68</v>
      </c>
      <c r="F32" s="3">
        <f t="shared" si="10"/>
        <v>0.19117647058823528</v>
      </c>
      <c r="G32" s="3">
        <f t="shared" si="11"/>
        <v>0.80882352941176472</v>
      </c>
      <c r="H32" s="6">
        <f t="shared" si="12"/>
        <v>0.61764705882352944</v>
      </c>
      <c r="I32" s="3">
        <v>0.45161289999999998</v>
      </c>
      <c r="J32" s="3">
        <v>0.48387097000000001</v>
      </c>
      <c r="K32" s="3">
        <v>0</v>
      </c>
      <c r="L32" s="6">
        <v>0.064516130000000005</v>
      </c>
      <c r="M32" s="3">
        <v>0.72307690000000002</v>
      </c>
      <c r="N32" s="3">
        <v>0.24615384600000001</v>
      </c>
      <c r="O32" s="3">
        <v>0</v>
      </c>
      <c r="P32" s="3">
        <v>0.030769230000000002</v>
      </c>
    </row>
    <row r="33" spans="1:16" ht="14.25">
      <c r="A33" s="4"/>
      <c r="B33" s="5">
        <v>47</v>
      </c>
      <c r="C33" s="5">
        <v>3</v>
      </c>
      <c r="D33" s="5">
        <v>16</v>
      </c>
      <c r="E33" s="15">
        <v>19</v>
      </c>
      <c r="F33" s="16">
        <f t="shared" si="10"/>
        <v>0.15789473684210525</v>
      </c>
      <c r="G33" s="16">
        <f t="shared" si="11"/>
        <v>0.84210526315789469</v>
      </c>
      <c r="H33" s="18">
        <f t="shared" si="12"/>
        <v>0.68421052631578938</v>
      </c>
      <c r="I33" s="16">
        <v>0.125</v>
      </c>
      <c r="J33" s="16">
        <v>0.875</v>
      </c>
      <c r="K33" s="16">
        <v>0</v>
      </c>
      <c r="L33" s="18">
        <v>0</v>
      </c>
      <c r="M33" s="16">
        <v>0.59090909999999996</v>
      </c>
      <c r="N33" s="16">
        <v>0.409090909</v>
      </c>
      <c r="O33" s="16">
        <v>0</v>
      </c>
      <c r="P33" s="16">
        <v>0</v>
      </c>
    </row>
    <row r="34" spans="1:5" ht="14.25">
      <c r="A34" s="1" t="s">
        <v>16</v>
      </c>
      <c r="C34" s="2">
        <f>SUM(C27:C33)</f>
        <v>249</v>
      </c>
      <c r="D34" s="2">
        <f>SUM(D27:D33)</f>
        <v>810</v>
      </c>
      <c r="E34" s="2">
        <f>SUM(E27:E33)</f>
        <v>1059</v>
      </c>
    </row>
    <row r="36" spans="3:16" ht="14.25">
      <c r="C36" s="28" t="s">
        <v>51</v>
      </c>
      <c r="D36" s="28"/>
      <c r="E36" s="28"/>
      <c r="F36" s="25" t="s">
        <v>52</v>
      </c>
      <c r="G36" s="25"/>
      <c r="H36" s="25"/>
      <c r="I36" s="25" t="s">
        <v>8</v>
      </c>
      <c r="J36" s="25"/>
      <c r="K36" s="25"/>
      <c r="L36" s="25"/>
      <c r="M36" s="25" t="s">
        <v>53</v>
      </c>
      <c r="N36" s="25"/>
      <c r="O36" s="25"/>
      <c r="P36" s="25"/>
    </row>
    <row r="37" spans="1:16" ht="14.25">
      <c r="A37" s="4" t="s">
        <v>0</v>
      </c>
      <c r="B37" s="5" t="s">
        <v>7</v>
      </c>
      <c r="C37" s="5" t="s">
        <v>26</v>
      </c>
      <c r="D37" s="5" t="s">
        <v>29</v>
      </c>
      <c r="E37" s="12" t="s">
        <v>13</v>
      </c>
      <c r="F37" s="16" t="s">
        <v>27</v>
      </c>
      <c r="G37" s="16" t="s">
        <v>28</v>
      </c>
      <c r="H37" s="21" t="s">
        <v>44</v>
      </c>
      <c r="I37" s="16" t="s">
        <v>1</v>
      </c>
      <c r="J37" s="16" t="s">
        <v>3</v>
      </c>
      <c r="K37" s="16" t="s">
        <v>2</v>
      </c>
      <c r="L37" s="18" t="s">
        <v>9</v>
      </c>
      <c r="M37" s="16" t="s">
        <v>1</v>
      </c>
      <c r="N37" s="16" t="s">
        <v>3</v>
      </c>
      <c r="O37" s="16" t="s">
        <v>2</v>
      </c>
      <c r="P37" s="16" t="s">
        <v>9</v>
      </c>
    </row>
    <row r="38" spans="1:16" ht="14.25">
      <c r="A38" s="1">
        <v>2018</v>
      </c>
      <c r="B38" s="2">
        <v>41</v>
      </c>
      <c r="C38" s="2">
        <v>60</v>
      </c>
      <c r="D38" s="2">
        <v>99</v>
      </c>
      <c r="E38" s="13">
        <v>159</v>
      </c>
      <c r="F38" s="3">
        <f>C38/E38</f>
        <v>0.37735849056603776</v>
      </c>
      <c r="G38" s="3">
        <f>D38/E38</f>
        <v>0.62264150943396224</v>
      </c>
      <c r="H38" s="6">
        <f>ABS(F38-G38)</f>
        <v>0.24528301886792447</v>
      </c>
      <c r="I38" s="3">
        <v>0.53225809999999996</v>
      </c>
      <c r="J38" s="3">
        <v>0.41935483899999998</v>
      </c>
      <c r="K38" s="3">
        <v>0</v>
      </c>
      <c r="L38" s="6">
        <v>0.048387100000000002</v>
      </c>
      <c r="M38" s="3">
        <v>0.75187970000000004</v>
      </c>
      <c r="N38" s="3">
        <v>0.21804510999999999</v>
      </c>
      <c r="O38" s="3">
        <v>0.0075187969999999998</v>
      </c>
      <c r="P38" s="3">
        <v>0.022556389999999999</v>
      </c>
    </row>
    <row r="39" spans="1:16" ht="14.25">
      <c r="A39" s="1" t="s">
        <v>5</v>
      </c>
      <c r="B39" s="2">
        <v>42</v>
      </c>
      <c r="C39" s="2">
        <v>546</v>
      </c>
      <c r="D39" s="2">
        <v>163</v>
      </c>
      <c r="E39" s="13">
        <v>1009</v>
      </c>
      <c r="F39" s="3">
        <f t="shared" si="13" ref="F39:F44">C39/E39</f>
        <v>0.54112983151635285</v>
      </c>
      <c r="G39" s="3">
        <f t="shared" si="14" ref="G39:G44">D39/E39</f>
        <v>0.16154608523290387</v>
      </c>
      <c r="H39" s="6">
        <f t="shared" si="15" ref="H39:H44">ABS(F39-G39)</f>
        <v>0.37958374628344899</v>
      </c>
      <c r="I39" s="3">
        <v>0.97222222000000003</v>
      </c>
      <c r="J39" s="3">
        <v>0.002645503</v>
      </c>
      <c r="K39" s="3">
        <v>0</v>
      </c>
      <c r="L39" s="6">
        <v>0.02513228</v>
      </c>
      <c r="M39" s="3">
        <v>0.94666669999999997</v>
      </c>
      <c r="N39" s="3">
        <v>0.021111109999999999</v>
      </c>
      <c r="O39" s="3">
        <v>0</v>
      </c>
      <c r="P39" s="3">
        <v>0.032222199999999999</v>
      </c>
    </row>
    <row r="40" spans="2:16" ht="14.25">
      <c r="B40" s="2">
        <v>43</v>
      </c>
      <c r="C40" s="2">
        <v>572</v>
      </c>
      <c r="D40" s="2">
        <v>348</v>
      </c>
      <c r="E40" s="13">
        <v>920</v>
      </c>
      <c r="F40" s="3">
        <f t="shared" si="13"/>
        <v>0.62173913043478257</v>
      </c>
      <c r="G40" s="3">
        <f t="shared" si="14"/>
        <v>0.37826086956521737</v>
      </c>
      <c r="H40" s="6">
        <f t="shared" si="15"/>
        <v>0.2434782608695652</v>
      </c>
      <c r="I40" s="3">
        <v>0.93653850000000005</v>
      </c>
      <c r="J40" s="3">
        <v>0.021153846</v>
      </c>
      <c r="K40" s="3">
        <v>0</v>
      </c>
      <c r="L40" s="6">
        <v>0.042307690000000002</v>
      </c>
      <c r="M40" s="3">
        <v>0.91899070000000005</v>
      </c>
      <c r="N40" s="3">
        <v>0.030544490000000001</v>
      </c>
      <c r="O40" s="3">
        <v>0.0039840639999999998</v>
      </c>
      <c r="P40" s="3">
        <v>0.04648074</v>
      </c>
    </row>
    <row r="41" spans="2:16" ht="14.25">
      <c r="B41" s="2">
        <v>44</v>
      </c>
      <c r="C41" s="2">
        <v>91</v>
      </c>
      <c r="D41" s="2">
        <v>200</v>
      </c>
      <c r="E41" s="13">
        <v>291</v>
      </c>
      <c r="F41" s="3">
        <f t="shared" si="13"/>
        <v>0.3127147766323024</v>
      </c>
      <c r="G41" s="3">
        <f t="shared" si="14"/>
        <v>0.6872852233676976</v>
      </c>
      <c r="H41" s="6">
        <f t="shared" si="15"/>
        <v>0.37457044673539519</v>
      </c>
      <c r="I41" s="3">
        <v>0.45205479999999998</v>
      </c>
      <c r="J41" s="3">
        <v>0.465753425</v>
      </c>
      <c r="K41" s="3">
        <v>0</v>
      </c>
      <c r="L41" s="6">
        <v>0.082191780000000006</v>
      </c>
      <c r="M41" s="3">
        <v>0.8107143</v>
      </c>
      <c r="N41" s="3">
        <v>0.12857142999999999</v>
      </c>
      <c r="O41" s="3">
        <v>0.028571428999999999</v>
      </c>
      <c r="P41" s="3">
        <v>0.032142860000000002</v>
      </c>
    </row>
    <row r="42" spans="2:16" ht="14.25">
      <c r="B42" s="2">
        <v>45</v>
      </c>
      <c r="C42" s="2">
        <v>208</v>
      </c>
      <c r="D42" s="2">
        <v>138</v>
      </c>
      <c r="E42" s="13">
        <v>344</v>
      </c>
      <c r="F42" s="3">
        <f t="shared" si="13"/>
        <v>0.60465116279069764</v>
      </c>
      <c r="G42" s="3">
        <f t="shared" si="14"/>
        <v>0.40116279069767441</v>
      </c>
      <c r="H42" s="6">
        <f t="shared" si="15"/>
        <v>0.20348837209302323</v>
      </c>
      <c r="I42" s="3">
        <v>0.95480229999999999</v>
      </c>
      <c r="J42" s="3">
        <v>0.033898304999999997</v>
      </c>
      <c r="K42" s="3">
        <v>0</v>
      </c>
      <c r="L42" s="6">
        <v>0.011299439999999999</v>
      </c>
      <c r="M42" s="3">
        <v>0.93548390000000003</v>
      </c>
      <c r="N42" s="3">
        <v>0.041935479999999997</v>
      </c>
      <c r="O42" s="3">
        <v>0.0096774189999999996</v>
      </c>
      <c r="P42" s="3">
        <v>0.01290323</v>
      </c>
    </row>
    <row r="43" spans="2:16" ht="14.25">
      <c r="B43" s="2">
        <v>46</v>
      </c>
      <c r="C43" s="2">
        <v>90</v>
      </c>
      <c r="D43" s="2">
        <v>237</v>
      </c>
      <c r="E43" s="13">
        <v>327</v>
      </c>
      <c r="F43" s="3">
        <f t="shared" si="13"/>
        <v>0.27522935779816515</v>
      </c>
      <c r="G43" s="3">
        <f t="shared" si="14"/>
        <v>0.72477064220183485</v>
      </c>
      <c r="H43" s="6">
        <f t="shared" si="15"/>
        <v>0.44954128440366969</v>
      </c>
      <c r="I43" s="3">
        <v>0.73381289999999999</v>
      </c>
      <c r="J43" s="3">
        <v>0.17985611500000001</v>
      </c>
      <c r="K43" s="3">
        <v>0</v>
      </c>
      <c r="L43" s="6">
        <v>0.086330939999999995</v>
      </c>
      <c r="M43" s="3">
        <v>0.86031749999999996</v>
      </c>
      <c r="N43" s="3">
        <v>0.092063489999999998</v>
      </c>
      <c r="O43" s="3">
        <v>0</v>
      </c>
      <c r="P43" s="3">
        <v>0.047619004999999999</v>
      </c>
    </row>
    <row r="44" spans="1:16" ht="14.25">
      <c r="A44" s="4"/>
      <c r="B44" s="5">
        <v>47</v>
      </c>
      <c r="C44" s="5">
        <v>49</v>
      </c>
      <c r="D44" s="5">
        <v>153</v>
      </c>
      <c r="E44" s="15">
        <v>202</v>
      </c>
      <c r="F44" s="16">
        <f t="shared" si="13"/>
        <v>0.24257425742574257</v>
      </c>
      <c r="G44" s="16">
        <f t="shared" si="14"/>
        <v>0.75742574257425743</v>
      </c>
      <c r="H44" s="18">
        <f t="shared" si="15"/>
        <v>0.51485148514851486</v>
      </c>
      <c r="I44" s="16">
        <v>0.40579710000000002</v>
      </c>
      <c r="J44" s="16">
        <v>0.59420289900000001</v>
      </c>
      <c r="K44" s="16">
        <v>0</v>
      </c>
      <c r="L44" s="18">
        <v>0</v>
      </c>
      <c r="M44" s="16">
        <v>0.77339899999999995</v>
      </c>
      <c r="N44" s="16">
        <v>0.21674869999999999</v>
      </c>
      <c r="O44" s="16">
        <v>0.0098522169999999999</v>
      </c>
      <c r="P44" s="16">
        <v>0</v>
      </c>
    </row>
    <row r="45" spans="1:5" ht="14.25">
      <c r="A45" s="1" t="s">
        <v>16</v>
      </c>
      <c r="C45" s="2">
        <f>SUM(C38:C44)</f>
        <v>1616</v>
      </c>
      <c r="D45" s="2">
        <f>SUM(D38:D44)</f>
        <v>1338</v>
      </c>
      <c r="E45" s="2">
        <f>SUM(E38:E44)</f>
        <v>3252</v>
      </c>
    </row>
    <row r="47" spans="3:16" ht="14.25">
      <c r="C47" s="28" t="s">
        <v>51</v>
      </c>
      <c r="D47" s="28"/>
      <c r="E47" s="28"/>
      <c r="F47" s="25" t="s">
        <v>52</v>
      </c>
      <c r="G47" s="25"/>
      <c r="H47" s="25"/>
      <c r="I47" s="25" t="s">
        <v>8</v>
      </c>
      <c r="J47" s="25"/>
      <c r="K47" s="25"/>
      <c r="L47" s="25"/>
      <c r="M47" s="25" t="s">
        <v>53</v>
      </c>
      <c r="N47" s="25"/>
      <c r="O47" s="25"/>
      <c r="P47" s="25"/>
    </row>
    <row r="48" spans="1:16" ht="14.25">
      <c r="A48" s="4" t="s">
        <v>0</v>
      </c>
      <c r="B48" s="5" t="s">
        <v>7</v>
      </c>
      <c r="C48" s="5" t="s">
        <v>18</v>
      </c>
      <c r="D48" s="5" t="s">
        <v>30</v>
      </c>
      <c r="E48" s="5" t="s">
        <v>13</v>
      </c>
      <c r="F48" s="16" t="s">
        <v>20</v>
      </c>
      <c r="G48" s="16" t="s">
        <v>31</v>
      </c>
      <c r="H48" s="16" t="s">
        <v>44</v>
      </c>
      <c r="I48" s="16" t="s">
        <v>1</v>
      </c>
      <c r="J48" s="16" t="s">
        <v>3</v>
      </c>
      <c r="K48" s="16" t="s">
        <v>2</v>
      </c>
      <c r="L48" s="21" t="s">
        <v>9</v>
      </c>
      <c r="M48" s="16" t="s">
        <v>1</v>
      </c>
      <c r="N48" s="16" t="s">
        <v>3</v>
      </c>
      <c r="O48" s="16" t="s">
        <v>2</v>
      </c>
      <c r="P48" s="16" t="s">
        <v>9</v>
      </c>
    </row>
    <row r="49" spans="1:16" ht="14.25">
      <c r="A49" s="1">
        <v>2018</v>
      </c>
      <c r="B49" s="2">
        <v>41</v>
      </c>
      <c r="C49" s="2">
        <v>130</v>
      </c>
      <c r="D49" s="2">
        <v>29</v>
      </c>
      <c r="E49" s="13">
        <f>C49+D49</f>
        <v>159</v>
      </c>
      <c r="F49" s="3">
        <f>C49/E49</f>
        <v>0.8176100628930818</v>
      </c>
      <c r="G49" s="3">
        <f>D49/E49</f>
        <v>0.18238993710691823</v>
      </c>
      <c r="H49" s="6">
        <f>ABS(F49-G49)</f>
        <v>0.6352201257861636</v>
      </c>
      <c r="I49" s="3">
        <v>0.53225809999999996</v>
      </c>
      <c r="J49" s="3">
        <v>0.41935483899999998</v>
      </c>
      <c r="K49" s="3">
        <v>0</v>
      </c>
      <c r="L49" s="6">
        <v>0.048387100000000002</v>
      </c>
      <c r="M49" s="3">
        <v>0.75187970000000004</v>
      </c>
      <c r="N49" s="3">
        <v>0.21804510999999999</v>
      </c>
      <c r="O49" s="3">
        <v>0.0075187969999999998</v>
      </c>
      <c r="P49" s="3">
        <v>0.022556389999999999</v>
      </c>
    </row>
    <row r="50" spans="1:16" ht="14.25">
      <c r="A50" s="1" t="s">
        <v>6</v>
      </c>
      <c r="B50" s="2">
        <v>42</v>
      </c>
      <c r="C50" s="2">
        <v>858</v>
      </c>
      <c r="D50" s="2">
        <v>151</v>
      </c>
      <c r="E50" s="13">
        <f t="shared" si="16" ref="E50:E55">C50+D50</f>
        <v>1009</v>
      </c>
      <c r="F50" s="3">
        <f t="shared" si="17" ref="F50:F55">C50/E50</f>
        <v>0.85034687809712584</v>
      </c>
      <c r="G50" s="3">
        <f t="shared" si="18" ref="G50:G55">D50/E50</f>
        <v>0.14965312190287414</v>
      </c>
      <c r="H50" s="6">
        <f t="shared" si="19" ref="H50:H55">ABS(F50-G50)</f>
        <v>0.70069375619425167</v>
      </c>
      <c r="I50" s="3">
        <v>0.97222222000000003</v>
      </c>
      <c r="J50" s="3">
        <v>0.002645503</v>
      </c>
      <c r="K50" s="3">
        <v>0</v>
      </c>
      <c r="L50" s="6">
        <v>0.02513228</v>
      </c>
      <c r="M50" s="3">
        <v>0.94666669999999997</v>
      </c>
      <c r="N50" s="3">
        <v>0.021111109999999999</v>
      </c>
      <c r="O50" s="3">
        <v>0</v>
      </c>
      <c r="P50" s="3">
        <v>0.032222199999999999</v>
      </c>
    </row>
    <row r="51" spans="2:16" ht="14.25">
      <c r="B51" s="2">
        <v>43</v>
      </c>
      <c r="C51" s="2">
        <v>695</v>
      </c>
      <c r="D51" s="2">
        <v>225</v>
      </c>
      <c r="E51" s="13">
        <f t="shared" si="16"/>
        <v>920</v>
      </c>
      <c r="F51" s="3">
        <f t="shared" si="17"/>
        <v>0.75543478260869568</v>
      </c>
      <c r="G51" s="3">
        <f t="shared" si="18"/>
        <v>0.24456521739130435</v>
      </c>
      <c r="H51" s="6">
        <f t="shared" si="19"/>
        <v>0.51086956521739135</v>
      </c>
      <c r="I51" s="3">
        <v>0.93653850000000005</v>
      </c>
      <c r="J51" s="3">
        <v>0.021153846</v>
      </c>
      <c r="K51" s="3">
        <v>0</v>
      </c>
      <c r="L51" s="6">
        <v>0.042307690000000002</v>
      </c>
      <c r="M51" s="3">
        <v>0.91899070000000005</v>
      </c>
      <c r="N51" s="3">
        <v>0.030544490000000001</v>
      </c>
      <c r="O51" s="3">
        <v>0.0039840639999999998</v>
      </c>
      <c r="P51" s="3">
        <v>0.04648074</v>
      </c>
    </row>
    <row r="52" spans="2:16" ht="14.25">
      <c r="B52" s="2">
        <v>44</v>
      </c>
      <c r="C52" s="2">
        <v>233</v>
      </c>
      <c r="D52" s="2">
        <v>58</v>
      </c>
      <c r="E52" s="13">
        <f t="shared" si="16"/>
        <v>291</v>
      </c>
      <c r="F52" s="3">
        <f t="shared" si="17"/>
        <v>0.80068728522336774</v>
      </c>
      <c r="G52" s="3">
        <f t="shared" si="18"/>
        <v>0.19931271477663232</v>
      </c>
      <c r="H52" s="6">
        <f t="shared" si="19"/>
        <v>0.60137457044673548</v>
      </c>
      <c r="I52" s="3">
        <v>0.45205479999999998</v>
      </c>
      <c r="J52" s="3">
        <v>0.465753425</v>
      </c>
      <c r="K52" s="3">
        <v>0</v>
      </c>
      <c r="L52" s="6">
        <v>0.082191780000000006</v>
      </c>
      <c r="M52" s="3">
        <v>0.8107143</v>
      </c>
      <c r="N52" s="3">
        <v>0.12857142999999999</v>
      </c>
      <c r="O52" s="3">
        <v>0.028571428999999999</v>
      </c>
      <c r="P52" s="3">
        <v>0.032142860000000002</v>
      </c>
    </row>
    <row r="53" spans="2:16" ht="14.25">
      <c r="B53" s="2">
        <v>45</v>
      </c>
      <c r="C53" s="2">
        <v>297</v>
      </c>
      <c r="D53" s="2">
        <v>47</v>
      </c>
      <c r="E53" s="13">
        <f t="shared" si="16"/>
        <v>344</v>
      </c>
      <c r="F53" s="3">
        <f t="shared" si="17"/>
        <v>0.86337209302325579</v>
      </c>
      <c r="G53" s="3">
        <f t="shared" si="18"/>
        <v>0.13662790697674418</v>
      </c>
      <c r="H53" s="6">
        <f t="shared" si="19"/>
        <v>0.72674418604651159</v>
      </c>
      <c r="I53" s="3">
        <v>0.95480229999999999</v>
      </c>
      <c r="J53" s="3">
        <v>0.033898304999999997</v>
      </c>
      <c r="K53" s="3">
        <v>0</v>
      </c>
      <c r="L53" s="6">
        <v>0.011299439999999999</v>
      </c>
      <c r="M53" s="3">
        <v>0.93548390000000003</v>
      </c>
      <c r="N53" s="3">
        <v>0.041935479999999997</v>
      </c>
      <c r="O53" s="3">
        <v>0.0096774189999999996</v>
      </c>
      <c r="P53" s="3">
        <v>0.01290323</v>
      </c>
    </row>
    <row r="54" spans="2:16" ht="14.25">
      <c r="B54" s="2">
        <v>46</v>
      </c>
      <c r="C54" s="2">
        <v>268</v>
      </c>
      <c r="D54" s="2">
        <v>59</v>
      </c>
      <c r="E54" s="13">
        <f t="shared" si="16"/>
        <v>327</v>
      </c>
      <c r="F54" s="3">
        <f t="shared" si="17"/>
        <v>0.81957186544342508</v>
      </c>
      <c r="G54" s="3">
        <f t="shared" si="18"/>
        <v>0.18042813455657492</v>
      </c>
      <c r="H54" s="6">
        <f t="shared" si="19"/>
        <v>0.63914373088685017</v>
      </c>
      <c r="I54" s="3">
        <v>0.73381289999999999</v>
      </c>
      <c r="J54" s="3">
        <v>0.17985611500000001</v>
      </c>
      <c r="K54" s="3">
        <v>0</v>
      </c>
      <c r="L54" s="6">
        <v>0.086330939999999995</v>
      </c>
      <c r="M54" s="3">
        <v>0.86031749999999996</v>
      </c>
      <c r="N54" s="3">
        <v>0.092063489999999998</v>
      </c>
      <c r="O54" s="3">
        <v>0</v>
      </c>
      <c r="P54" s="3">
        <v>0.047619004999999999</v>
      </c>
    </row>
    <row r="55" spans="1:16" ht="14.25">
      <c r="A55" s="4"/>
      <c r="B55" s="5">
        <v>47</v>
      </c>
      <c r="C55" s="5">
        <v>146</v>
      </c>
      <c r="D55" s="5">
        <v>56</v>
      </c>
      <c r="E55" s="15">
        <f t="shared" si="16"/>
        <v>202</v>
      </c>
      <c r="F55" s="16">
        <f t="shared" si="17"/>
        <v>0.72277227722772275</v>
      </c>
      <c r="G55" s="16">
        <f t="shared" si="18"/>
        <v>0.27722772277227725</v>
      </c>
      <c r="H55" s="18">
        <f t="shared" si="19"/>
        <v>0.4455445544554455</v>
      </c>
      <c r="I55" s="16">
        <v>0.40579710000000002</v>
      </c>
      <c r="J55" s="16">
        <v>0.59420289900000001</v>
      </c>
      <c r="K55" s="16">
        <v>0</v>
      </c>
      <c r="L55" s="18">
        <v>0</v>
      </c>
      <c r="M55" s="16">
        <v>0.77339899999999995</v>
      </c>
      <c r="N55" s="16">
        <v>0.21674869999999999</v>
      </c>
      <c r="O55" s="16">
        <v>0.0098522169999999999</v>
      </c>
      <c r="P55" s="16">
        <v>0</v>
      </c>
    </row>
    <row r="56" spans="1:5" ht="14.25">
      <c r="A56" s="1" t="s">
        <v>16</v>
      </c>
      <c r="C56" s="2">
        <f>SUM(C49:C55)</f>
        <v>2627</v>
      </c>
      <c r="D56" s="2">
        <f>SUM(D49:D55)</f>
        <v>625</v>
      </c>
      <c r="E56" s="2">
        <f>C56+D56</f>
        <v>3252</v>
      </c>
    </row>
    <row r="58" spans="4:17" ht="14.25">
      <c r="D58" s="28" t="s">
        <v>51</v>
      </c>
      <c r="E58" s="28"/>
      <c r="F58" s="28"/>
      <c r="G58" s="25" t="s">
        <v>52</v>
      </c>
      <c r="H58" s="25"/>
      <c r="I58" s="25"/>
      <c r="J58" s="25" t="s">
        <v>8</v>
      </c>
      <c r="K58" s="25"/>
      <c r="L58" s="25"/>
      <c r="M58" s="25"/>
      <c r="N58" s="29" t="s">
        <v>53</v>
      </c>
      <c r="O58" s="29"/>
      <c r="P58" s="29"/>
      <c r="Q58" s="30"/>
    </row>
    <row r="59" spans="1:17" ht="14.25">
      <c r="A59" s="4" t="s">
        <v>0</v>
      </c>
      <c r="B59" s="5" t="s">
        <v>7</v>
      </c>
      <c r="C59" s="8" t="s">
        <v>32</v>
      </c>
      <c r="D59" s="5" t="s">
        <v>33</v>
      </c>
      <c r="E59" s="5" t="s">
        <v>13</v>
      </c>
      <c r="F59" s="16" t="s">
        <v>34</v>
      </c>
      <c r="G59" s="16" t="s">
        <v>35</v>
      </c>
      <c r="H59" s="16" t="s">
        <v>44</v>
      </c>
      <c r="I59" s="16" t="s">
        <v>1</v>
      </c>
      <c r="J59" s="16" t="s">
        <v>3</v>
      </c>
      <c r="K59" s="16" t="s">
        <v>2</v>
      </c>
      <c r="L59" s="16" t="s">
        <v>9</v>
      </c>
      <c r="M59" s="16" t="s">
        <v>1</v>
      </c>
      <c r="N59" s="16" t="s">
        <v>3</v>
      </c>
      <c r="O59" s="16" t="s">
        <v>2</v>
      </c>
      <c r="P59" s="16" t="s">
        <v>9</v>
      </c>
      <c r="Q59" s="24"/>
    </row>
    <row r="60" spans="1:16" ht="14.25">
      <c r="A60" s="1">
        <v>2019</v>
      </c>
      <c r="B60" s="2">
        <v>41</v>
      </c>
      <c r="C60" s="2">
        <v>28</v>
      </c>
      <c r="D60" s="2">
        <v>13</v>
      </c>
      <c r="E60" s="2">
        <f>C60+D60</f>
        <v>41</v>
      </c>
      <c r="F60" s="3">
        <f>C60/E60</f>
        <v>0.68292682926829273</v>
      </c>
      <c r="G60" s="3">
        <f>D60/E60</f>
        <v>0.31707317073170732</v>
      </c>
      <c r="H60" s="3">
        <f>ABS(F60-G60)</f>
        <v>0.36585365853658541</v>
      </c>
      <c r="I60" s="3">
        <v>0</v>
      </c>
      <c r="J60" s="3">
        <v>1</v>
      </c>
      <c r="K60" s="3">
        <v>0</v>
      </c>
      <c r="L60" s="3">
        <v>0</v>
      </c>
      <c r="M60" s="3">
        <v>0.77419349999999998</v>
      </c>
      <c r="N60" s="3">
        <v>0.17073170700000001</v>
      </c>
      <c r="O60" s="3">
        <v>0</v>
      </c>
      <c r="P60" s="3">
        <v>0</v>
      </c>
    </row>
    <row r="61" spans="1:16" ht="14.25">
      <c r="A61" s="1" t="s">
        <v>38</v>
      </c>
      <c r="B61" s="2">
        <v>42</v>
      </c>
      <c r="C61" s="2">
        <v>55</v>
      </c>
      <c r="D61" s="2">
        <v>413</v>
      </c>
      <c r="E61" s="2">
        <f t="shared" si="20" ref="E61:E67">C61+D61</f>
        <v>468</v>
      </c>
      <c r="F61" s="3">
        <f t="shared" si="21" ref="F61:F67">C61/E61</f>
        <v>0.11752136752136752</v>
      </c>
      <c r="G61" s="3">
        <f t="shared" si="22" ref="G61:G67">D61/E61</f>
        <v>0.88247863247863245</v>
      </c>
      <c r="H61" s="3">
        <f t="shared" si="23" ref="H61:H66">ABS(F61-G61)</f>
        <v>0.7649572649572649</v>
      </c>
      <c r="I61" s="3">
        <v>0.92913389999999996</v>
      </c>
      <c r="J61" s="3">
        <v>0.0078740159999999993</v>
      </c>
      <c r="K61" s="3">
        <v>0</v>
      </c>
      <c r="L61" s="3">
        <v>0.062992129999999993</v>
      </c>
      <c r="M61" s="3">
        <v>0.93643030000000005</v>
      </c>
      <c r="N61" s="3">
        <v>0.0063829790000000004</v>
      </c>
      <c r="O61" s="3">
        <v>0</v>
      </c>
      <c r="P61" s="3">
        <v>0.048936170000000001</v>
      </c>
    </row>
    <row r="62" spans="2:16" ht="14.25">
      <c r="B62" s="2">
        <v>43</v>
      </c>
      <c r="C62" s="2">
        <v>64</v>
      </c>
      <c r="D62" s="2">
        <v>171</v>
      </c>
      <c r="E62" s="2">
        <f t="shared" si="20"/>
        <v>235</v>
      </c>
      <c r="F62" s="3">
        <f t="shared" si="21"/>
        <v>0.2723404255319149</v>
      </c>
      <c r="G62" s="3">
        <f t="shared" si="22"/>
        <v>0.72765957446808516</v>
      </c>
      <c r="H62" s="3">
        <f t="shared" si="23"/>
        <v>0.45531914893617026</v>
      </c>
      <c r="I62" s="3">
        <v>0.96120689999999998</v>
      </c>
      <c r="J62" s="3">
        <v>0.025862069000000001</v>
      </c>
      <c r="K62" s="3">
        <v>0</v>
      </c>
      <c r="L62" s="3">
        <v>0.01293103</v>
      </c>
      <c r="M62" s="3">
        <v>0.92197130000000005</v>
      </c>
      <c r="N62" s="3">
        <v>0.019031142000000001</v>
      </c>
      <c r="O62" s="3">
        <v>0</v>
      </c>
      <c r="P62" s="3">
        <v>0.046712799999999999</v>
      </c>
    </row>
    <row r="63" spans="2:16" ht="14.25">
      <c r="B63" s="2">
        <v>43</v>
      </c>
      <c r="C63" s="2">
        <v>74</v>
      </c>
      <c r="D63" s="2">
        <v>191</v>
      </c>
      <c r="E63" s="2">
        <f t="shared" si="20"/>
        <v>265</v>
      </c>
      <c r="F63" s="3">
        <f t="shared" si="21"/>
        <v>0.27924528301886792</v>
      </c>
      <c r="G63" s="3">
        <f t="shared" si="22"/>
        <v>0.72075471698113203</v>
      </c>
      <c r="H63" s="3">
        <f t="shared" si="23"/>
        <v>0.44150943396226411</v>
      </c>
      <c r="I63" s="3">
        <v>0.96120689999999998</v>
      </c>
      <c r="J63" s="3">
        <v>0.025862069000000001</v>
      </c>
      <c r="K63" s="3">
        <v>0</v>
      </c>
      <c r="L63" s="3">
        <v>0.01293103</v>
      </c>
      <c r="M63" s="3">
        <v>0.92197130000000005</v>
      </c>
      <c r="N63" s="3">
        <v>0.019031142000000001</v>
      </c>
      <c r="O63" s="3">
        <v>0</v>
      </c>
      <c r="P63" s="3">
        <v>0.046712799999999999</v>
      </c>
    </row>
    <row r="64" spans="2:16" ht="14.25">
      <c r="B64" s="2">
        <v>44</v>
      </c>
      <c r="C64" s="2">
        <v>102</v>
      </c>
      <c r="D64" s="2">
        <v>40</v>
      </c>
      <c r="E64" s="2">
        <f t="shared" si="20"/>
        <v>142</v>
      </c>
      <c r="F64" s="3">
        <f t="shared" si="21"/>
        <v>0.71830985915492962</v>
      </c>
      <c r="G64" s="3">
        <f t="shared" si="22"/>
        <v>0.28169014084507044</v>
      </c>
      <c r="H64" s="3">
        <f t="shared" si="23"/>
        <v>0.43661971830985918</v>
      </c>
      <c r="I64" s="3">
        <v>0.50</v>
      </c>
      <c r="J64" s="3">
        <v>0.50</v>
      </c>
      <c r="K64" s="3">
        <v>0</v>
      </c>
      <c r="L64" s="3">
        <v>0</v>
      </c>
      <c r="M64" s="3">
        <v>0.80</v>
      </c>
      <c r="N64" s="3">
        <v>0.084507042000000004</v>
      </c>
      <c r="O64" s="3">
        <v>0.056338029999999997</v>
      </c>
      <c r="P64" s="3">
        <v>0.042253520000000003</v>
      </c>
    </row>
    <row r="65" spans="2:16" ht="14.25">
      <c r="B65" s="2">
        <v>45</v>
      </c>
      <c r="C65" s="2">
        <v>34</v>
      </c>
      <c r="D65" s="2">
        <v>105</v>
      </c>
      <c r="E65" s="2">
        <f t="shared" si="20"/>
        <v>139</v>
      </c>
      <c r="F65" s="3">
        <f t="shared" si="21"/>
        <v>0.2446043165467626</v>
      </c>
      <c r="G65" s="3">
        <f t="shared" si="22"/>
        <v>0.75539568345323738</v>
      </c>
      <c r="H65" s="3">
        <f t="shared" si="23"/>
        <v>0.51079136690647475</v>
      </c>
      <c r="I65" s="3">
        <v>0.89795919999999996</v>
      </c>
      <c r="J65" s="3">
        <v>0.061224489999999999</v>
      </c>
      <c r="K65" s="3">
        <v>0</v>
      </c>
      <c r="L65" s="3">
        <v>0.040816329999999998</v>
      </c>
      <c r="M65" s="3">
        <v>0.877193</v>
      </c>
      <c r="N65" s="3">
        <v>0.043165467999999999</v>
      </c>
      <c r="O65" s="3">
        <v>0</v>
      </c>
      <c r="P65" s="3">
        <v>0.057553960000000001</v>
      </c>
    </row>
    <row r="66" spans="2:16" ht="14.25">
      <c r="B66" s="2">
        <v>46</v>
      </c>
      <c r="C66" s="2">
        <v>74</v>
      </c>
      <c r="D66" s="2">
        <v>44</v>
      </c>
      <c r="E66" s="2">
        <f t="shared" si="20"/>
        <v>118</v>
      </c>
      <c r="F66" s="3">
        <f t="shared" si="21"/>
        <v>0.6271186440677966</v>
      </c>
      <c r="G66" s="3">
        <f t="shared" si="22"/>
        <v>0.3728813559322034</v>
      </c>
      <c r="H66" s="3">
        <f t="shared" si="23"/>
        <v>0.25423728813559321</v>
      </c>
      <c r="I66" s="3">
        <v>0.3846154</v>
      </c>
      <c r="J66" s="3">
        <v>0.38461538499999998</v>
      </c>
      <c r="K66" s="3">
        <v>0</v>
      </c>
      <c r="L66" s="3">
        <v>0.23076922999999999</v>
      </c>
      <c r="M66" s="3">
        <v>0.77777779999999996</v>
      </c>
      <c r="N66" s="3">
        <v>0.084033612999999993</v>
      </c>
      <c r="O66" s="3">
        <v>0.016806720000000001</v>
      </c>
      <c r="P66" s="3">
        <v>0.10084034</v>
      </c>
    </row>
    <row r="67" spans="1:16" ht="14.25">
      <c r="A67" s="4"/>
      <c r="B67" s="5">
        <v>47</v>
      </c>
      <c r="C67" s="5">
        <v>45</v>
      </c>
      <c r="D67" s="5">
        <v>12</v>
      </c>
      <c r="E67" s="5">
        <f t="shared" si="20"/>
        <v>57</v>
      </c>
      <c r="F67" s="16">
        <f t="shared" si="21"/>
        <v>0.78947368421052633</v>
      </c>
      <c r="G67" s="16">
        <f t="shared" si="22"/>
        <v>0.21052631578947367</v>
      </c>
      <c r="H67" s="16">
        <f>ABS(F67-G67)</f>
        <v>0.57894736842105265</v>
      </c>
      <c r="I67" s="16">
        <v>0.80</v>
      </c>
      <c r="J67" s="16">
        <v>0</v>
      </c>
      <c r="K67" s="16">
        <v>0</v>
      </c>
      <c r="L67" s="16">
        <v>0.20</v>
      </c>
      <c r="M67" s="16">
        <v>0.90425529999999998</v>
      </c>
      <c r="N67" s="16">
        <v>0.105263158</v>
      </c>
      <c r="O67" s="16">
        <v>0</v>
      </c>
      <c r="P67" s="16">
        <v>0.052631579999999997</v>
      </c>
    </row>
    <row r="68" spans="1:5" ht="14.25">
      <c r="A68" s="1" t="s">
        <v>16</v>
      </c>
      <c r="B68" s="2">
        <f>SUM(B60:B67)</f>
        <v>351</v>
      </c>
      <c r="C68" s="2">
        <f t="shared" si="24" ref="C68:D68">SUM(C60:C67)</f>
        <v>476</v>
      </c>
      <c r="D68" s="2">
        <f t="shared" si="24"/>
        <v>989</v>
      </c>
      <c r="E68" s="2">
        <f>SUM(E60:E67)</f>
        <v>1465</v>
      </c>
    </row>
    <row r="70" spans="3:16" ht="14.25">
      <c r="C70" s="28" t="s">
        <v>51</v>
      </c>
      <c r="D70" s="28"/>
      <c r="E70" s="28"/>
      <c r="F70" s="25" t="s">
        <v>52</v>
      </c>
      <c r="G70" s="25"/>
      <c r="H70" s="25"/>
      <c r="I70" s="25" t="s">
        <v>8</v>
      </c>
      <c r="J70" s="25"/>
      <c r="K70" s="25"/>
      <c r="L70" s="25"/>
      <c r="M70" s="25" t="s">
        <v>53</v>
      </c>
      <c r="N70" s="25"/>
      <c r="O70" s="25"/>
      <c r="P70" s="25"/>
    </row>
    <row r="71" spans="1:16" ht="14.25">
      <c r="A71" s="7" t="s">
        <v>0</v>
      </c>
      <c r="B71" s="8" t="s">
        <v>7</v>
      </c>
      <c r="C71" s="5" t="s">
        <v>36</v>
      </c>
      <c r="D71" s="5" t="s">
        <v>30</v>
      </c>
      <c r="E71" s="5" t="s">
        <v>13</v>
      </c>
      <c r="F71" s="16" t="s">
        <v>37</v>
      </c>
      <c r="G71" s="16" t="s">
        <v>31</v>
      </c>
      <c r="H71" s="16" t="s">
        <v>44</v>
      </c>
      <c r="I71" s="16" t="s">
        <v>1</v>
      </c>
      <c r="J71" s="16" t="s">
        <v>3</v>
      </c>
      <c r="K71" s="16" t="s">
        <v>2</v>
      </c>
      <c r="L71" s="16" t="s">
        <v>9</v>
      </c>
      <c r="M71" s="16" t="s">
        <v>1</v>
      </c>
      <c r="N71" s="16" t="s">
        <v>3</v>
      </c>
      <c r="O71" s="16" t="s">
        <v>2</v>
      </c>
      <c r="P71" s="16" t="s">
        <v>9</v>
      </c>
    </row>
    <row r="72" spans="1:16" ht="14.25">
      <c r="A72" s="1">
        <v>2019</v>
      </c>
      <c r="B72" s="2">
        <v>41</v>
      </c>
      <c r="C72" s="2">
        <v>37</v>
      </c>
      <c r="D72" s="2">
        <f t="shared" si="25" ref="D72:D79">E60-C72</f>
        <v>4</v>
      </c>
      <c r="E72" s="13">
        <f>C72+D72</f>
        <v>41</v>
      </c>
      <c r="F72" s="3">
        <f>C72/E72</f>
        <v>0.90243902439024393</v>
      </c>
      <c r="G72" s="3">
        <f>D72/E72</f>
        <v>0.097560975609756101</v>
      </c>
      <c r="H72" s="6">
        <f>ABS(F72-G72)</f>
        <v>0.80487804878048785</v>
      </c>
      <c r="I72" s="3">
        <v>0</v>
      </c>
      <c r="J72" s="3">
        <v>1</v>
      </c>
      <c r="K72" s="3">
        <v>0</v>
      </c>
      <c r="L72" s="6">
        <v>0</v>
      </c>
      <c r="M72" s="3">
        <v>0.77419349999999998</v>
      </c>
      <c r="N72" s="3">
        <v>0.17073170700000001</v>
      </c>
      <c r="O72" s="3">
        <v>0</v>
      </c>
      <c r="P72" s="3">
        <v>0</v>
      </c>
    </row>
    <row r="73" spans="1:16" ht="14.25">
      <c r="A73" s="1" t="s">
        <v>39</v>
      </c>
      <c r="B73" s="2">
        <v>42</v>
      </c>
      <c r="C73" s="2">
        <v>412</v>
      </c>
      <c r="D73" s="2">
        <f t="shared" si="25"/>
        <v>56</v>
      </c>
      <c r="E73" s="13">
        <f t="shared" si="26" ref="E73:E79">C73+D73</f>
        <v>468</v>
      </c>
      <c r="F73" s="3">
        <f t="shared" si="27" ref="F73:F79">C73/E73</f>
        <v>0.88034188034188032</v>
      </c>
      <c r="G73" s="3">
        <f t="shared" si="28" ref="G73:G79">D73/E73</f>
        <v>0.11965811965811966</v>
      </c>
      <c r="H73" s="6">
        <f t="shared" si="29" ref="H73:H78">ABS(F73-G73)</f>
        <v>0.76068376068376065</v>
      </c>
      <c r="I73" s="3">
        <v>0.92913389999999996</v>
      </c>
      <c r="J73" s="3">
        <v>0.0078740159999999993</v>
      </c>
      <c r="K73" s="3">
        <v>0</v>
      </c>
      <c r="L73" s="6">
        <v>0.062992129999999993</v>
      </c>
      <c r="M73" s="3">
        <v>0.93643030000000005</v>
      </c>
      <c r="N73" s="3">
        <v>0.0063829790000000004</v>
      </c>
      <c r="O73" s="3">
        <v>0</v>
      </c>
      <c r="P73" s="3">
        <v>0.048936170000000001</v>
      </c>
    </row>
    <row r="74" spans="2:16" ht="14.25">
      <c r="B74" s="2">
        <v>43</v>
      </c>
      <c r="C74" s="2">
        <v>165</v>
      </c>
      <c r="D74" s="2">
        <f t="shared" si="25"/>
        <v>70</v>
      </c>
      <c r="E74" s="13">
        <f t="shared" si="26"/>
        <v>235</v>
      </c>
      <c r="F74" s="3">
        <f t="shared" si="27"/>
        <v>0.7021276595744681</v>
      </c>
      <c r="G74" s="3">
        <f t="shared" si="28"/>
        <v>0.2978723404255319</v>
      </c>
      <c r="H74" s="6">
        <f t="shared" si="29"/>
        <v>0.4042553191489362</v>
      </c>
      <c r="I74" s="3">
        <v>0.96120689999999998</v>
      </c>
      <c r="J74" s="3">
        <v>0.025862069000000001</v>
      </c>
      <c r="K74" s="3">
        <v>0</v>
      </c>
      <c r="L74" s="6">
        <v>0.01293103</v>
      </c>
      <c r="M74" s="3">
        <v>0.92197130000000005</v>
      </c>
      <c r="N74" s="3">
        <v>0.019031142000000001</v>
      </c>
      <c r="O74" s="3">
        <v>0</v>
      </c>
      <c r="P74" s="3">
        <v>0.046712799999999999</v>
      </c>
    </row>
    <row r="75" spans="2:16" ht="14.25">
      <c r="B75" s="2">
        <v>43</v>
      </c>
      <c r="C75" s="2">
        <v>192</v>
      </c>
      <c r="D75" s="2">
        <f t="shared" si="25"/>
        <v>73</v>
      </c>
      <c r="E75" s="13">
        <f t="shared" si="26"/>
        <v>265</v>
      </c>
      <c r="F75" s="3">
        <f t="shared" si="27"/>
        <v>0.7245283018867924</v>
      </c>
      <c r="G75" s="3">
        <f t="shared" si="28"/>
        <v>0.27547169811320754</v>
      </c>
      <c r="H75" s="6">
        <f t="shared" si="29"/>
        <v>0.44905660377358486</v>
      </c>
      <c r="I75" s="3">
        <v>0.96120689999999998</v>
      </c>
      <c r="J75" s="3">
        <v>0.025862069000000001</v>
      </c>
      <c r="K75" s="3">
        <v>0</v>
      </c>
      <c r="L75" s="6">
        <v>0.01293103</v>
      </c>
      <c r="M75" s="3">
        <v>0.92197130000000005</v>
      </c>
      <c r="N75" s="3">
        <v>0.019031142000000001</v>
      </c>
      <c r="O75" s="3">
        <v>0</v>
      </c>
      <c r="P75" s="3">
        <v>0.046712799999999999</v>
      </c>
    </row>
    <row r="76" spans="2:16" ht="14.25">
      <c r="B76" s="2">
        <v>44</v>
      </c>
      <c r="C76" s="2">
        <v>100</v>
      </c>
      <c r="D76" s="2">
        <f t="shared" si="25"/>
        <v>42</v>
      </c>
      <c r="E76" s="13">
        <f t="shared" si="26"/>
        <v>142</v>
      </c>
      <c r="F76" s="3">
        <f t="shared" si="27"/>
        <v>0.70422535211267601</v>
      </c>
      <c r="G76" s="3">
        <f t="shared" si="28"/>
        <v>0.29577464788732394</v>
      </c>
      <c r="H76" s="6">
        <f t="shared" si="29"/>
        <v>0.40845070422535207</v>
      </c>
      <c r="I76" s="3">
        <v>0.50</v>
      </c>
      <c r="J76" s="3">
        <v>0.50</v>
      </c>
      <c r="K76" s="3">
        <v>0</v>
      </c>
      <c r="L76" s="6">
        <v>0</v>
      </c>
      <c r="M76" s="3">
        <v>0.80</v>
      </c>
      <c r="N76" s="3">
        <v>0.084507042000000004</v>
      </c>
      <c r="O76" s="3">
        <v>0.056338029999999997</v>
      </c>
      <c r="P76" s="3">
        <v>0.042253520000000003</v>
      </c>
    </row>
    <row r="77" spans="2:16" ht="14.25">
      <c r="B77" s="2">
        <v>45</v>
      </c>
      <c r="C77" s="2">
        <v>118</v>
      </c>
      <c r="D77" s="2">
        <f t="shared" si="25"/>
        <v>21</v>
      </c>
      <c r="E77" s="13">
        <f t="shared" si="26"/>
        <v>139</v>
      </c>
      <c r="F77" s="3">
        <f t="shared" si="27"/>
        <v>0.84892086330935257</v>
      </c>
      <c r="G77" s="3">
        <f t="shared" si="28"/>
        <v>0.15107913669064749</v>
      </c>
      <c r="H77" s="6">
        <f t="shared" si="29"/>
        <v>0.69784172661870514</v>
      </c>
      <c r="I77" s="3">
        <v>0.89795919999999996</v>
      </c>
      <c r="J77" s="3">
        <v>0.061224489999999999</v>
      </c>
      <c r="K77" s="3">
        <v>0</v>
      </c>
      <c r="L77" s="6">
        <v>0.040816329999999998</v>
      </c>
      <c r="M77" s="3">
        <v>0.877193</v>
      </c>
      <c r="N77" s="3">
        <v>0.043165467999999999</v>
      </c>
      <c r="O77" s="3">
        <v>0</v>
      </c>
      <c r="P77" s="3">
        <v>0.057553960000000001</v>
      </c>
    </row>
    <row r="78" spans="2:16" ht="14.25">
      <c r="B78" s="2">
        <v>46</v>
      </c>
      <c r="C78" s="2">
        <v>85</v>
      </c>
      <c r="D78" s="2">
        <f t="shared" si="25"/>
        <v>33</v>
      </c>
      <c r="E78" s="13">
        <f t="shared" si="26"/>
        <v>118</v>
      </c>
      <c r="F78" s="3">
        <f t="shared" si="27"/>
        <v>0.72033898305084743</v>
      </c>
      <c r="G78" s="3">
        <f t="shared" si="28"/>
        <v>0.27966101694915252</v>
      </c>
      <c r="H78" s="6">
        <f t="shared" si="29"/>
        <v>0.44067796610169491</v>
      </c>
      <c r="I78" s="3">
        <v>0.3846154</v>
      </c>
      <c r="J78" s="3">
        <v>0.38461538499999998</v>
      </c>
      <c r="K78" s="3">
        <v>0</v>
      </c>
      <c r="L78" s="6">
        <v>0.23076922999999999</v>
      </c>
      <c r="M78" s="3">
        <v>0.77777779999999996</v>
      </c>
      <c r="N78" s="3">
        <v>0.084033612999999993</v>
      </c>
      <c r="O78" s="3">
        <v>0.016806720000000001</v>
      </c>
      <c r="P78" s="3">
        <v>0.10084034</v>
      </c>
    </row>
    <row r="79" spans="1:16" ht="14.25">
      <c r="A79" s="4"/>
      <c r="B79" s="5">
        <v>47</v>
      </c>
      <c r="C79" s="5">
        <v>35</v>
      </c>
      <c r="D79" s="5">
        <f t="shared" si="25"/>
        <v>22</v>
      </c>
      <c r="E79" s="15">
        <f t="shared" si="26"/>
        <v>57</v>
      </c>
      <c r="F79" s="16">
        <f t="shared" si="27"/>
        <v>0.61403508771929827</v>
      </c>
      <c r="G79" s="16">
        <f t="shared" si="28"/>
        <v>0.38596491228070173</v>
      </c>
      <c r="H79" s="18">
        <f>ABS(F79-G79)</f>
        <v>0.22807017543859653</v>
      </c>
      <c r="I79" s="16">
        <v>0.80</v>
      </c>
      <c r="J79" s="16">
        <v>0</v>
      </c>
      <c r="K79" s="16">
        <v>0</v>
      </c>
      <c r="L79" s="18">
        <v>0.20</v>
      </c>
      <c r="M79" s="16">
        <v>0.90425529999999998</v>
      </c>
      <c r="N79" s="16">
        <v>0.105263158</v>
      </c>
      <c r="O79" s="16">
        <v>0</v>
      </c>
      <c r="P79" s="16">
        <v>0.052631579999999997</v>
      </c>
    </row>
    <row r="80" spans="1:5" ht="14.25">
      <c r="A80" s="1" t="s">
        <v>16</v>
      </c>
      <c r="B80" s="2">
        <f t="shared" si="30" ref="B80:D80">SUM(B72:B79)</f>
        <v>351</v>
      </c>
      <c r="C80" s="2">
        <f t="shared" si="30"/>
        <v>1144</v>
      </c>
      <c r="D80" s="2">
        <f t="shared" si="30"/>
        <v>321</v>
      </c>
      <c r="E80" s="2">
        <f>SUM(E72:E79)</f>
        <v>1465</v>
      </c>
    </row>
    <row r="82" spans="3:16" ht="14.25">
      <c r="C82" s="26" t="s">
        <v>51</v>
      </c>
      <c r="D82" s="26"/>
      <c r="E82" s="26"/>
      <c r="F82" s="27" t="s">
        <v>52</v>
      </c>
      <c r="G82" s="27"/>
      <c r="H82" s="27"/>
      <c r="I82" s="27" t="s">
        <v>8</v>
      </c>
      <c r="J82" s="27"/>
      <c r="K82" s="27"/>
      <c r="L82" s="27"/>
      <c r="M82" s="27" t="s">
        <v>53</v>
      </c>
      <c r="N82" s="27"/>
      <c r="O82" s="27"/>
      <c r="P82" s="27"/>
    </row>
    <row r="83" spans="1:16" ht="14.25">
      <c r="A83" s="7" t="s">
        <v>0</v>
      </c>
      <c r="B83" s="8" t="s">
        <v>7</v>
      </c>
      <c r="C83" s="8" t="s">
        <v>40</v>
      </c>
      <c r="D83" s="8" t="s">
        <v>30</v>
      </c>
      <c r="E83" s="8" t="s">
        <v>13</v>
      </c>
      <c r="F83" s="19" t="s">
        <v>41</v>
      </c>
      <c r="G83" s="19" t="s">
        <v>31</v>
      </c>
      <c r="H83" s="19" t="s">
        <v>44</v>
      </c>
      <c r="I83" s="19" t="s">
        <v>1</v>
      </c>
      <c r="J83" s="19" t="s">
        <v>3</v>
      </c>
      <c r="K83" s="19" t="s">
        <v>2</v>
      </c>
      <c r="L83" s="19" t="s">
        <v>9</v>
      </c>
      <c r="M83" s="19" t="s">
        <v>1</v>
      </c>
      <c r="N83" s="19" t="s">
        <v>3</v>
      </c>
      <c r="O83" s="19" t="s">
        <v>2</v>
      </c>
      <c r="P83" s="19" t="s">
        <v>9</v>
      </c>
    </row>
    <row r="84" spans="1:16" ht="14.25">
      <c r="A84" s="1">
        <v>2019</v>
      </c>
      <c r="B84" s="2">
        <v>41</v>
      </c>
      <c r="C84" s="2">
        <v>38</v>
      </c>
      <c r="D84" s="2">
        <f>E84-C84</f>
        <v>3</v>
      </c>
      <c r="E84" s="2">
        <v>41</v>
      </c>
      <c r="F84" s="3">
        <f>C84/E84</f>
        <v>0.92682926829268297</v>
      </c>
      <c r="G84" s="3">
        <f>D84/E84</f>
        <v>0.073170731707317069</v>
      </c>
      <c r="H84" s="3">
        <f>ABS(F84-G84)</f>
        <v>0.85365853658536595</v>
      </c>
      <c r="I84" s="3">
        <v>0</v>
      </c>
      <c r="J84" s="3">
        <v>1</v>
      </c>
      <c r="K84" s="3">
        <v>0</v>
      </c>
      <c r="L84" s="3">
        <v>0</v>
      </c>
      <c r="M84" s="3">
        <v>0.77419349999999998</v>
      </c>
      <c r="N84" s="3">
        <v>0.17073170700000001</v>
      </c>
      <c r="O84" s="3">
        <v>0</v>
      </c>
      <c r="P84" s="3">
        <v>0</v>
      </c>
    </row>
    <row r="85" spans="1:16" ht="14.25">
      <c r="A85" s="1" t="s">
        <v>42</v>
      </c>
      <c r="B85" s="2">
        <v>42</v>
      </c>
      <c r="C85" s="2">
        <v>407</v>
      </c>
      <c r="D85" s="2">
        <f t="shared" si="31" ref="D85:D91">E85-C85</f>
        <v>61</v>
      </c>
      <c r="E85" s="2">
        <v>468</v>
      </c>
      <c r="F85" s="3">
        <f t="shared" si="32" ref="F85:F91">C85/E85</f>
        <v>0.86965811965811968</v>
      </c>
      <c r="G85" s="3">
        <f t="shared" si="33" ref="G85:G91">D85/E85</f>
        <v>0.13034188034188035</v>
      </c>
      <c r="H85" s="3">
        <f t="shared" si="34" ref="H85:H90">ABS(F85-G85)</f>
        <v>0.73931623931623935</v>
      </c>
      <c r="I85" s="3">
        <v>0.92913389999999996</v>
      </c>
      <c r="J85" s="3">
        <v>0.0078740159999999993</v>
      </c>
      <c r="K85" s="3">
        <v>0</v>
      </c>
      <c r="L85" s="3">
        <v>0.062992129999999993</v>
      </c>
      <c r="M85" s="3">
        <v>0.93643030000000005</v>
      </c>
      <c r="N85" s="3">
        <v>0.0063829790000000004</v>
      </c>
      <c r="O85" s="3">
        <v>0</v>
      </c>
      <c r="P85" s="3">
        <v>0.048936170000000001</v>
      </c>
    </row>
    <row r="86" spans="2:16" ht="14.25">
      <c r="B86" s="2">
        <v>43</v>
      </c>
      <c r="C86" s="2">
        <v>166</v>
      </c>
      <c r="D86" s="2">
        <f t="shared" si="31"/>
        <v>69</v>
      </c>
      <c r="E86" s="2">
        <v>235</v>
      </c>
      <c r="F86" s="3">
        <f t="shared" si="32"/>
        <v>0.70638297872340428</v>
      </c>
      <c r="G86" s="3">
        <f t="shared" si="33"/>
        <v>0.29361702127659572</v>
      </c>
      <c r="H86" s="3">
        <f t="shared" si="34"/>
        <v>0.41276595744680855</v>
      </c>
      <c r="I86" s="3">
        <v>0.96120689999999998</v>
      </c>
      <c r="J86" s="3">
        <v>0.025862069000000001</v>
      </c>
      <c r="K86" s="3">
        <v>0</v>
      </c>
      <c r="L86" s="3">
        <v>0.01293103</v>
      </c>
      <c r="M86" s="3">
        <v>0.92197130000000005</v>
      </c>
      <c r="N86" s="3">
        <v>0.019031142000000001</v>
      </c>
      <c r="O86" s="3">
        <v>0</v>
      </c>
      <c r="P86" s="3">
        <v>0.046712799999999999</v>
      </c>
    </row>
    <row r="87" spans="2:16" ht="14.25">
      <c r="B87" s="2">
        <v>44</v>
      </c>
      <c r="C87" s="2">
        <v>189</v>
      </c>
      <c r="D87" s="2">
        <f t="shared" si="31"/>
        <v>76</v>
      </c>
      <c r="E87" s="2">
        <v>265</v>
      </c>
      <c r="F87" s="3">
        <f t="shared" si="32"/>
        <v>0.71320754716981127</v>
      </c>
      <c r="G87" s="3">
        <f t="shared" si="33"/>
        <v>0.28679245283018867</v>
      </c>
      <c r="H87" s="3">
        <f t="shared" si="34"/>
        <v>0.4264150943396226</v>
      </c>
      <c r="I87" s="3">
        <v>0.96120689999999998</v>
      </c>
      <c r="J87" s="3">
        <v>0.025862069000000001</v>
      </c>
      <c r="K87" s="3">
        <v>0</v>
      </c>
      <c r="L87" s="3">
        <v>0.01293103</v>
      </c>
      <c r="M87" s="3">
        <v>0.92197130000000005</v>
      </c>
      <c r="N87" s="3">
        <v>0.019031142000000001</v>
      </c>
      <c r="O87" s="3">
        <v>0</v>
      </c>
      <c r="P87" s="3">
        <v>0.046712799999999999</v>
      </c>
    </row>
    <row r="88" spans="2:16" ht="14.25">
      <c r="B88" s="2">
        <v>45</v>
      </c>
      <c r="C88" s="2">
        <v>95</v>
      </c>
      <c r="D88" s="2">
        <f t="shared" si="31"/>
        <v>47</v>
      </c>
      <c r="E88" s="2">
        <v>142</v>
      </c>
      <c r="F88" s="3">
        <f t="shared" si="32"/>
        <v>0.66901408450704225</v>
      </c>
      <c r="G88" s="3">
        <f t="shared" si="33"/>
        <v>0.33098591549295775</v>
      </c>
      <c r="H88" s="3">
        <f t="shared" si="34"/>
        <v>0.3380281690140845</v>
      </c>
      <c r="I88" s="3">
        <v>0.50</v>
      </c>
      <c r="J88" s="3">
        <v>0.50</v>
      </c>
      <c r="K88" s="3">
        <v>0</v>
      </c>
      <c r="L88" s="3">
        <v>0</v>
      </c>
      <c r="M88" s="3">
        <v>0.80</v>
      </c>
      <c r="N88" s="3">
        <v>0.084507042000000004</v>
      </c>
      <c r="O88" s="3">
        <v>0.056338029999999997</v>
      </c>
      <c r="P88" s="3">
        <v>0.042253520000000003</v>
      </c>
    </row>
    <row r="89" spans="2:16" ht="14.25">
      <c r="B89" s="2">
        <v>46</v>
      </c>
      <c r="C89" s="2">
        <v>117</v>
      </c>
      <c r="D89" s="2">
        <f t="shared" si="31"/>
        <v>22</v>
      </c>
      <c r="E89" s="2">
        <v>139</v>
      </c>
      <c r="F89" s="3">
        <f t="shared" si="32"/>
        <v>0.84172661870503596</v>
      </c>
      <c r="G89" s="3">
        <f t="shared" si="33"/>
        <v>0.15827338129496402</v>
      </c>
      <c r="H89" s="3">
        <f t="shared" si="34"/>
        <v>0.68345323741007191</v>
      </c>
      <c r="I89" s="3">
        <v>0.89795919999999996</v>
      </c>
      <c r="J89" s="3">
        <v>0.061224489999999999</v>
      </c>
      <c r="K89" s="3">
        <v>0</v>
      </c>
      <c r="L89" s="3">
        <v>0.040816329999999998</v>
      </c>
      <c r="M89" s="3">
        <v>0.877193</v>
      </c>
      <c r="N89" s="3">
        <v>0.043165467999999999</v>
      </c>
      <c r="O89" s="3">
        <v>0</v>
      </c>
      <c r="P89" s="3">
        <v>0.057553960000000001</v>
      </c>
    </row>
    <row r="90" spans="2:16" ht="14.25">
      <c r="B90" s="2">
        <v>47</v>
      </c>
      <c r="C90" s="2">
        <v>84</v>
      </c>
      <c r="D90" s="2">
        <f t="shared" si="31"/>
        <v>34</v>
      </c>
      <c r="E90" s="2">
        <v>118</v>
      </c>
      <c r="F90" s="3">
        <f t="shared" si="32"/>
        <v>0.71186440677966101</v>
      </c>
      <c r="G90" s="3">
        <f t="shared" si="33"/>
        <v>0.28813559322033899</v>
      </c>
      <c r="H90" s="3">
        <f t="shared" si="34"/>
        <v>0.42372881355932202</v>
      </c>
      <c r="I90" s="3">
        <v>0.3846154</v>
      </c>
      <c r="J90" s="3">
        <v>0.38461538499999998</v>
      </c>
      <c r="K90" s="3">
        <v>0</v>
      </c>
      <c r="L90" s="3">
        <v>0.23076922999999999</v>
      </c>
      <c r="M90" s="3">
        <v>0.77777779999999996</v>
      </c>
      <c r="N90" s="3">
        <v>0.084033612999999993</v>
      </c>
      <c r="O90" s="3">
        <v>0.016806720000000001</v>
      </c>
      <c r="P90" s="3">
        <v>0.10084034</v>
      </c>
    </row>
    <row r="91" spans="2:16" ht="14.25">
      <c r="B91" s="2" t="s">
        <v>10</v>
      </c>
      <c r="C91" s="2">
        <v>34</v>
      </c>
      <c r="D91" s="2">
        <f t="shared" si="31"/>
        <v>23</v>
      </c>
      <c r="E91" s="2">
        <v>57</v>
      </c>
      <c r="F91" s="3">
        <f t="shared" si="32"/>
        <v>0.59649122807017541</v>
      </c>
      <c r="G91" s="3">
        <f t="shared" si="33"/>
        <v>0.40350877192982454</v>
      </c>
      <c r="H91" s="3">
        <f>ABS(F91-G91)</f>
        <v>0.19298245614035087</v>
      </c>
      <c r="I91" s="3">
        <v>0.80</v>
      </c>
      <c r="J91" s="3">
        <v>0</v>
      </c>
      <c r="K91" s="3">
        <v>0</v>
      </c>
      <c r="L91" s="3">
        <v>0.20</v>
      </c>
      <c r="M91" s="3">
        <v>0.90425529999999998</v>
      </c>
      <c r="N91" s="3">
        <v>0.105263158</v>
      </c>
      <c r="O91" s="3">
        <v>0</v>
      </c>
      <c r="P91" s="3">
        <v>0.052631579999999997</v>
      </c>
    </row>
    <row r="92" spans="1:5" ht="14.25">
      <c r="A92" s="1" t="s">
        <v>16</v>
      </c>
      <c r="B92" s="2">
        <f t="shared" si="35" ref="B92:D92">SUM(B84:B91)</f>
        <v>308</v>
      </c>
      <c r="C92" s="2">
        <f t="shared" si="35"/>
        <v>1130</v>
      </c>
      <c r="D92" s="2">
        <f t="shared" si="35"/>
        <v>335</v>
      </c>
      <c r="E92" s="2">
        <f>SUM(E84:E91)</f>
        <v>1465</v>
      </c>
    </row>
    <row r="93" spans="3:16" ht="14.25">
      <c r="C93" s="28" t="s">
        <v>51</v>
      </c>
      <c r="D93" s="28"/>
      <c r="E93" s="28"/>
      <c r="F93" s="25" t="s">
        <v>52</v>
      </c>
      <c r="G93" s="25"/>
      <c r="H93" s="25"/>
      <c r="I93" s="25" t="s">
        <v>8</v>
      </c>
      <c r="J93" s="25"/>
      <c r="K93" s="25"/>
      <c r="L93" s="25"/>
      <c r="M93" s="25" t="s">
        <v>53</v>
      </c>
      <c r="N93" s="25"/>
      <c r="O93" s="25"/>
      <c r="P93" s="25"/>
    </row>
    <row r="94" spans="1:16" ht="14.25">
      <c r="A94" s="4" t="s">
        <v>0</v>
      </c>
      <c r="B94" s="5" t="s">
        <v>7</v>
      </c>
      <c r="C94" s="5" t="s">
        <v>45</v>
      </c>
      <c r="D94" s="5" t="s">
        <v>17</v>
      </c>
      <c r="E94" s="5" t="s">
        <v>13</v>
      </c>
      <c r="F94" s="16" t="s">
        <v>46</v>
      </c>
      <c r="G94" s="16" t="s">
        <v>47</v>
      </c>
      <c r="H94" s="16" t="s">
        <v>44</v>
      </c>
      <c r="I94" s="16" t="s">
        <v>1</v>
      </c>
      <c r="J94" s="16" t="s">
        <v>3</v>
      </c>
      <c r="K94" s="16" t="s">
        <v>2</v>
      </c>
      <c r="L94" s="16" t="s">
        <v>9</v>
      </c>
      <c r="M94" s="16" t="s">
        <v>1</v>
      </c>
      <c r="N94" s="16" t="s">
        <v>3</v>
      </c>
      <c r="O94" s="16" t="s">
        <v>2</v>
      </c>
      <c r="P94" s="16" t="s">
        <v>9</v>
      </c>
    </row>
    <row r="95" spans="1:16" ht="14.25">
      <c r="A95" s="1">
        <v>2021</v>
      </c>
      <c r="B95" s="2">
        <v>41</v>
      </c>
      <c r="C95" s="2">
        <v>169</v>
      </c>
      <c r="D95" s="2">
        <v>162</v>
      </c>
      <c r="E95" s="2">
        <v>331</v>
      </c>
      <c r="F95" s="3">
        <f>D95/E95</f>
        <v>0.48942598187311176</v>
      </c>
      <c r="G95" s="3">
        <f>C95/E95</f>
        <v>0.51057401812688818</v>
      </c>
      <c r="H95" s="3">
        <f>ABS(F95-G95)</f>
        <v>0.021148036253776425</v>
      </c>
      <c r="I95" s="3">
        <v>0.6734694</v>
      </c>
      <c r="J95" s="3">
        <v>0.27551020399999998</v>
      </c>
      <c r="K95" s="3">
        <v>0</v>
      </c>
      <c r="L95" s="3">
        <v>0.051020410000000002</v>
      </c>
      <c r="M95" s="3">
        <v>0.81067959999999994</v>
      </c>
      <c r="N95" s="3">
        <v>0.14563107</v>
      </c>
      <c r="O95" s="3">
        <v>0</v>
      </c>
      <c r="P95" s="3">
        <v>0.043689319999999997</v>
      </c>
    </row>
    <row r="96" spans="1:16" ht="14.25">
      <c r="A96" s="1" t="s">
        <v>5</v>
      </c>
      <c r="B96" s="2">
        <v>42</v>
      </c>
      <c r="C96" s="2">
        <v>1719</v>
      </c>
      <c r="D96" s="2">
        <v>1111</v>
      </c>
      <c r="E96" s="2">
        <v>2830</v>
      </c>
      <c r="F96" s="3">
        <f t="shared" si="36" ref="F96:F101">D96/E96</f>
        <v>0.39257950530035335</v>
      </c>
      <c r="G96" s="3">
        <f t="shared" si="37" ref="G96:G101">C96/E96</f>
        <v>0.60742049469964665</v>
      </c>
      <c r="H96" s="3">
        <f t="shared" si="38" ref="H96:H101">ABS(F96-G96)</f>
        <v>0.2148409893992933</v>
      </c>
      <c r="I96" s="3">
        <v>0.94396919999999995</v>
      </c>
      <c r="J96" s="3">
        <v>0.0017108640000000001</v>
      </c>
      <c r="K96" s="3">
        <v>0</v>
      </c>
      <c r="L96" s="3">
        <v>0.054319930000000002</v>
      </c>
      <c r="M96" s="3">
        <v>0.92098679999999999</v>
      </c>
      <c r="N96" s="3">
        <v>0.02252413</v>
      </c>
      <c r="O96" s="3">
        <v>0</v>
      </c>
      <c r="P96" s="3">
        <v>0.0564891</v>
      </c>
    </row>
    <row r="97" spans="2:16" ht="14.25">
      <c r="B97" s="2">
        <v>43</v>
      </c>
      <c r="C97" s="2">
        <v>2360</v>
      </c>
      <c r="D97" s="2">
        <v>780</v>
      </c>
      <c r="E97" s="2">
        <v>3140</v>
      </c>
      <c r="F97" s="3">
        <f t="shared" si="36"/>
        <v>0.24840764331210191</v>
      </c>
      <c r="G97" s="3">
        <f t="shared" si="37"/>
        <v>0.75159235668789814</v>
      </c>
      <c r="H97" s="3">
        <f t="shared" si="38"/>
        <v>0.50318471337579629</v>
      </c>
      <c r="I97" s="3">
        <v>0.95162749999999996</v>
      </c>
      <c r="J97" s="3">
        <v>0.013562387</v>
      </c>
      <c r="K97" s="3">
        <v>0</v>
      </c>
      <c r="L97" s="3">
        <v>0.034810130000000002</v>
      </c>
      <c r="M97" s="3">
        <v>0.93181029999999998</v>
      </c>
      <c r="N97" s="3">
        <v>0.027691239999999999</v>
      </c>
      <c r="O97" s="3">
        <v>0.00069228110000000003</v>
      </c>
      <c r="P97" s="3">
        <v>0.03980616</v>
      </c>
    </row>
    <row r="98" spans="2:16" ht="14.25">
      <c r="B98" s="2">
        <v>44</v>
      </c>
      <c r="C98" s="2">
        <v>124</v>
      </c>
      <c r="D98" s="2">
        <v>325</v>
      </c>
      <c r="E98" s="2">
        <v>449</v>
      </c>
      <c r="F98" s="3">
        <f t="shared" si="36"/>
        <v>0.72383073496659245</v>
      </c>
      <c r="G98" s="3">
        <f t="shared" si="37"/>
        <v>0.27616926503340755</v>
      </c>
      <c r="H98" s="3">
        <f t="shared" si="38"/>
        <v>0.4476614699331849</v>
      </c>
      <c r="I98" s="3">
        <v>0.3714286</v>
      </c>
      <c r="J98" s="3">
        <v>0.62857142899999996</v>
      </c>
      <c r="K98" s="3">
        <v>0</v>
      </c>
      <c r="L98" s="3">
        <v>0</v>
      </c>
      <c r="M98" s="3">
        <v>0.74054050000000005</v>
      </c>
      <c r="N98" s="3">
        <v>0.25945945999999998</v>
      </c>
      <c r="O98" s="3">
        <v>0</v>
      </c>
      <c r="P98" s="3">
        <v>0</v>
      </c>
    </row>
    <row r="99" spans="2:16" ht="14.25">
      <c r="B99" s="2">
        <v>45</v>
      </c>
      <c r="C99" s="2">
        <v>632</v>
      </c>
      <c r="D99" s="2">
        <v>557</v>
      </c>
      <c r="E99" s="2">
        <v>1189</v>
      </c>
      <c r="F99" s="3">
        <f t="shared" si="36"/>
        <v>0.46846089150546677</v>
      </c>
      <c r="G99" s="3">
        <f t="shared" si="37"/>
        <v>0.53153910849453323</v>
      </c>
      <c r="H99" s="3">
        <f t="shared" si="38"/>
        <v>0.06307821698906646</v>
      </c>
      <c r="I99" s="3">
        <v>0.97282610000000003</v>
      </c>
      <c r="J99" s="3">
        <v>0.0054347830000000003</v>
      </c>
      <c r="K99" s="3">
        <v>0</v>
      </c>
      <c r="L99" s="3">
        <v>0.021739129999999999</v>
      </c>
      <c r="M99" s="3">
        <v>0.94935060000000004</v>
      </c>
      <c r="N99" s="3">
        <v>0.025974029999999999</v>
      </c>
      <c r="O99" s="3">
        <v>0</v>
      </c>
      <c r="P99" s="3">
        <v>0.024675320000000001</v>
      </c>
    </row>
    <row r="100" spans="2:16" ht="14.25">
      <c r="B100" s="2">
        <v>46</v>
      </c>
      <c r="C100" s="2">
        <v>229</v>
      </c>
      <c r="D100" s="2">
        <v>391</v>
      </c>
      <c r="E100" s="2">
        <v>620</v>
      </c>
      <c r="F100" s="3">
        <f t="shared" si="36"/>
        <v>0.63064516129032255</v>
      </c>
      <c r="G100" s="3">
        <f t="shared" si="37"/>
        <v>0.36935483870967745</v>
      </c>
      <c r="H100" s="3">
        <f t="shared" si="38"/>
        <v>0.26129032258064511</v>
      </c>
      <c r="I100" s="3">
        <v>0.746888</v>
      </c>
      <c r="J100" s="3">
        <v>0.20746887999999999</v>
      </c>
      <c r="K100" s="3">
        <v>0</v>
      </c>
      <c r="L100" s="3">
        <v>0.04564315</v>
      </c>
      <c r="M100" s="3">
        <v>0.86633660000000001</v>
      </c>
      <c r="N100" s="3">
        <v>0.10396039999999999</v>
      </c>
      <c r="O100" s="3">
        <v>0.0016501650000000001</v>
      </c>
      <c r="P100" s="3">
        <v>0.028052810000000001</v>
      </c>
    </row>
    <row r="101" spans="1:16" ht="14.25">
      <c r="A101" s="4"/>
      <c r="B101" s="5">
        <v>47</v>
      </c>
      <c r="C101" s="5">
        <v>58</v>
      </c>
      <c r="D101" s="5">
        <v>141</v>
      </c>
      <c r="E101" s="5">
        <v>199</v>
      </c>
      <c r="F101" s="16">
        <f t="shared" si="36"/>
        <v>0.70854271356783916</v>
      </c>
      <c r="G101" s="16">
        <f t="shared" si="37"/>
        <v>0.29145728643216079</v>
      </c>
      <c r="H101" s="16">
        <f t="shared" si="38"/>
        <v>0.41708542713567837</v>
      </c>
      <c r="I101" s="16" t="s">
        <v>50</v>
      </c>
      <c r="J101" s="16" t="s">
        <v>50</v>
      </c>
      <c r="K101" s="16" t="s">
        <v>50</v>
      </c>
      <c r="L101" s="16" t="s">
        <v>50</v>
      </c>
      <c r="M101" s="16" t="s">
        <v>50</v>
      </c>
      <c r="N101" s="16" t="s">
        <v>50</v>
      </c>
      <c r="O101" s="16" t="s">
        <v>50</v>
      </c>
      <c r="P101" s="16" t="s">
        <v>50</v>
      </c>
    </row>
    <row r="102" spans="1:8" ht="14.25">
      <c r="A102" s="1" t="s">
        <v>16</v>
      </c>
      <c r="B102" s="2">
        <f t="shared" si="39" ref="B102:D102">SUM(B95:B101)</f>
        <v>308</v>
      </c>
      <c r="C102" s="2">
        <f t="shared" si="39"/>
        <v>5291</v>
      </c>
      <c r="D102" s="2">
        <f t="shared" si="39"/>
        <v>3467</v>
      </c>
      <c r="E102" s="2">
        <f>SUM(E95:E101)</f>
        <v>8758</v>
      </c>
      <c r="H102" s="3" t="s">
        <v>4</v>
      </c>
    </row>
    <row r="104" spans="3:16" ht="14.25">
      <c r="C104" s="28" t="s">
        <v>51</v>
      </c>
      <c r="D104" s="28"/>
      <c r="E104" s="28"/>
      <c r="F104" s="25" t="s">
        <v>52</v>
      </c>
      <c r="G104" s="25"/>
      <c r="H104" s="25"/>
      <c r="I104" s="25" t="s">
        <v>8</v>
      </c>
      <c r="J104" s="25"/>
      <c r="K104" s="25"/>
      <c r="L104" s="25"/>
      <c r="M104" s="25" t="s">
        <v>53</v>
      </c>
      <c r="N104" s="25"/>
      <c r="O104" s="25"/>
      <c r="P104" s="25"/>
    </row>
    <row r="105" spans="1:16" ht="14.25">
      <c r="A105" s="4" t="s">
        <v>0</v>
      </c>
      <c r="B105" s="5" t="s">
        <v>7</v>
      </c>
      <c r="C105" s="5" t="s">
        <v>48</v>
      </c>
      <c r="D105" s="5" t="s">
        <v>30</v>
      </c>
      <c r="E105" s="5" t="s">
        <v>13</v>
      </c>
      <c r="F105" s="16" t="s">
        <v>49</v>
      </c>
      <c r="G105" s="16" t="s">
        <v>31</v>
      </c>
      <c r="H105" s="16" t="s">
        <v>44</v>
      </c>
      <c r="I105" s="16" t="s">
        <v>1</v>
      </c>
      <c r="J105" s="16" t="s">
        <v>3</v>
      </c>
      <c r="K105" s="16" t="s">
        <v>2</v>
      </c>
      <c r="L105" s="16" t="s">
        <v>9</v>
      </c>
      <c r="M105" s="16" t="s">
        <v>1</v>
      </c>
      <c r="N105" s="16" t="s">
        <v>3</v>
      </c>
      <c r="O105" s="16" t="s">
        <v>2</v>
      </c>
      <c r="P105" s="16" t="s">
        <v>9</v>
      </c>
    </row>
    <row r="106" spans="1:16" ht="14.25">
      <c r="A106" s="1">
        <v>2021</v>
      </c>
      <c r="B106" s="2">
        <v>41</v>
      </c>
      <c r="C106" s="2">
        <v>207</v>
      </c>
      <c r="D106" s="2">
        <f>E106-C106</f>
        <v>124</v>
      </c>
      <c r="E106" s="2">
        <v>331</v>
      </c>
      <c r="F106" s="3">
        <f>C106/E106</f>
        <v>0.62537764350453173</v>
      </c>
      <c r="G106" s="3">
        <f>D106/E106</f>
        <v>0.37462235649546827</v>
      </c>
      <c r="H106" s="3">
        <f>ABS(F106-G106)</f>
        <v>0.25075528700906347</v>
      </c>
      <c r="I106" s="3">
        <v>0.6734694</v>
      </c>
      <c r="J106" s="3">
        <v>0.27551020399999998</v>
      </c>
      <c r="K106" s="3">
        <v>0</v>
      </c>
      <c r="L106" s="3">
        <v>0.051020410000000002</v>
      </c>
      <c r="M106" s="3">
        <v>0.81067959999999994</v>
      </c>
      <c r="N106" s="3">
        <v>0.14563107</v>
      </c>
      <c r="O106" s="3">
        <v>0</v>
      </c>
      <c r="P106" s="3">
        <v>0.043689319999999997</v>
      </c>
    </row>
    <row r="107" spans="1:16" ht="14.25">
      <c r="A107" s="1" t="s">
        <v>6</v>
      </c>
      <c r="B107" s="2">
        <v>42</v>
      </c>
      <c r="C107" s="2">
        <v>1900</v>
      </c>
      <c r="D107" s="2">
        <f t="shared" si="40" ref="D107:D112">E107-C107</f>
        <v>930</v>
      </c>
      <c r="E107" s="2">
        <v>2830</v>
      </c>
      <c r="F107" s="3">
        <f t="shared" si="41" ref="F107:F112">C107/E107</f>
        <v>0.67137809187279152</v>
      </c>
      <c r="G107" s="3">
        <f t="shared" si="42" ref="G107:G112">D107/E107</f>
        <v>0.32862190812720848</v>
      </c>
      <c r="H107" s="3">
        <f t="shared" si="43" ref="H107:H112">ABS(F107-G107)</f>
        <v>0.34275618374558303</v>
      </c>
      <c r="I107" s="3">
        <v>0.94396919999999995</v>
      </c>
      <c r="J107" s="3">
        <v>0.0017108640000000001</v>
      </c>
      <c r="K107" s="3">
        <v>0</v>
      </c>
      <c r="L107" s="3">
        <v>0.054319930000000002</v>
      </c>
      <c r="M107" s="3">
        <v>0.92098679999999999</v>
      </c>
      <c r="N107" s="3">
        <v>0.02252413</v>
      </c>
      <c r="O107" s="3">
        <v>0</v>
      </c>
      <c r="P107" s="3">
        <v>0.0564891</v>
      </c>
    </row>
    <row r="108" spans="2:16" ht="14.25">
      <c r="B108" s="2">
        <v>43</v>
      </c>
      <c r="C108" s="2">
        <v>1749</v>
      </c>
      <c r="D108" s="2">
        <f t="shared" si="40"/>
        <v>1391</v>
      </c>
      <c r="E108" s="2">
        <v>3140</v>
      </c>
      <c r="F108" s="3">
        <f t="shared" si="41"/>
        <v>0.55700636942675164</v>
      </c>
      <c r="G108" s="3">
        <f t="shared" si="42"/>
        <v>0.44299363057324842</v>
      </c>
      <c r="H108" s="3">
        <f t="shared" si="43"/>
        <v>0.11401273885350321</v>
      </c>
      <c r="I108" s="3">
        <v>0.95162749999999996</v>
      </c>
      <c r="J108" s="3">
        <v>0.013562387</v>
      </c>
      <c r="K108" s="3">
        <v>0</v>
      </c>
      <c r="L108" s="3">
        <v>0.034810130000000002</v>
      </c>
      <c r="M108" s="3">
        <v>0.93181029999999998</v>
      </c>
      <c r="N108" s="3">
        <v>0.027691239999999999</v>
      </c>
      <c r="O108" s="3">
        <v>0.00069228110000000003</v>
      </c>
      <c r="P108" s="3">
        <v>0.03980616</v>
      </c>
    </row>
    <row r="109" spans="2:16" ht="14.25">
      <c r="B109" s="2">
        <v>44</v>
      </c>
      <c r="C109" s="2">
        <v>313</v>
      </c>
      <c r="D109" s="2">
        <f t="shared" si="40"/>
        <v>136</v>
      </c>
      <c r="E109" s="2">
        <v>449</v>
      </c>
      <c r="F109" s="3">
        <f t="shared" si="41"/>
        <v>0.69710467706013368</v>
      </c>
      <c r="G109" s="3">
        <f t="shared" si="42"/>
        <v>0.30289532293986637</v>
      </c>
      <c r="H109" s="3">
        <f t="shared" si="43"/>
        <v>0.39420935412026731</v>
      </c>
      <c r="I109" s="3">
        <v>0.3714286</v>
      </c>
      <c r="J109" s="3">
        <v>0.62857142899999996</v>
      </c>
      <c r="K109" s="3">
        <v>0</v>
      </c>
      <c r="L109" s="3">
        <v>0</v>
      </c>
      <c r="M109" s="3">
        <v>0.74054050000000005</v>
      </c>
      <c r="N109" s="3">
        <v>0.25945945999999998</v>
      </c>
      <c r="O109" s="3">
        <v>0</v>
      </c>
      <c r="P109" s="3">
        <v>0</v>
      </c>
    </row>
    <row r="110" spans="2:16" ht="14.25">
      <c r="B110" s="2">
        <v>45</v>
      </c>
      <c r="C110" s="2">
        <v>767</v>
      </c>
      <c r="D110" s="2">
        <f t="shared" si="40"/>
        <v>422</v>
      </c>
      <c r="E110" s="2">
        <v>1189</v>
      </c>
      <c r="F110" s="3">
        <f t="shared" si="41"/>
        <v>0.64507989907485286</v>
      </c>
      <c r="G110" s="3">
        <f t="shared" si="42"/>
        <v>0.3549201009251472</v>
      </c>
      <c r="H110" s="3">
        <f t="shared" si="43"/>
        <v>0.29015979814970566</v>
      </c>
      <c r="I110" s="3">
        <v>0.97282610000000003</v>
      </c>
      <c r="J110" s="3">
        <v>0.0054347830000000003</v>
      </c>
      <c r="K110" s="3">
        <v>0</v>
      </c>
      <c r="L110" s="3">
        <v>0.021739129999999999</v>
      </c>
      <c r="M110" s="3">
        <v>0.94935060000000004</v>
      </c>
      <c r="N110" s="3">
        <v>0.025974029999999999</v>
      </c>
      <c r="O110" s="3">
        <v>0</v>
      </c>
      <c r="P110" s="3">
        <v>0.024675320000000001</v>
      </c>
    </row>
    <row r="111" spans="2:16" ht="14.25">
      <c r="B111" s="2">
        <v>46</v>
      </c>
      <c r="C111" s="2">
        <v>426</v>
      </c>
      <c r="D111" s="2">
        <f t="shared" si="40"/>
        <v>194</v>
      </c>
      <c r="E111" s="2">
        <v>620</v>
      </c>
      <c r="F111" s="3">
        <f t="shared" si="41"/>
        <v>0.68709677419354842</v>
      </c>
      <c r="G111" s="3">
        <f t="shared" si="42"/>
        <v>0.31290322580645163</v>
      </c>
      <c r="H111" s="3">
        <f t="shared" si="43"/>
        <v>0.37419354838709679</v>
      </c>
      <c r="I111" s="3">
        <v>0.746888</v>
      </c>
      <c r="J111" s="3">
        <v>0.20746887999999999</v>
      </c>
      <c r="K111" s="3">
        <v>0</v>
      </c>
      <c r="L111" s="3">
        <v>0.04564315</v>
      </c>
      <c r="M111" s="3">
        <v>0.86633660000000001</v>
      </c>
      <c r="N111" s="3">
        <v>0.10396039999999999</v>
      </c>
      <c r="O111" s="3">
        <v>0.0016501650000000001</v>
      </c>
      <c r="P111" s="3">
        <v>0.028052810000000001</v>
      </c>
    </row>
    <row r="112" spans="1:16" ht="14.25">
      <c r="A112" s="4"/>
      <c r="B112" s="5">
        <v>47</v>
      </c>
      <c r="C112" s="5">
        <v>143</v>
      </c>
      <c r="D112" s="5">
        <f t="shared" si="40"/>
        <v>56</v>
      </c>
      <c r="E112" s="5">
        <v>199</v>
      </c>
      <c r="F112" s="16">
        <f t="shared" si="41"/>
        <v>0.71859296482412061</v>
      </c>
      <c r="G112" s="16">
        <f t="shared" si="42"/>
        <v>0.28140703517587939</v>
      </c>
      <c r="H112" s="16">
        <f t="shared" si="43"/>
        <v>0.43718592964824121</v>
      </c>
      <c r="I112" s="16" t="s">
        <v>50</v>
      </c>
      <c r="J112" s="16" t="s">
        <v>50</v>
      </c>
      <c r="K112" s="16" t="s">
        <v>50</v>
      </c>
      <c r="L112" s="16" t="s">
        <v>50</v>
      </c>
      <c r="M112" s="16" t="s">
        <v>50</v>
      </c>
      <c r="N112" s="16" t="s">
        <v>50</v>
      </c>
      <c r="O112" s="16" t="s">
        <v>50</v>
      </c>
      <c r="P112" s="16" t="s">
        <v>50</v>
      </c>
    </row>
    <row r="113" spans="1:5" ht="14.25">
      <c r="A113" s="1" t="s">
        <v>16</v>
      </c>
      <c r="B113" s="2">
        <f t="shared" si="44" ref="B113:D113">SUM(B106:B112)</f>
        <v>308</v>
      </c>
      <c r="C113" s="2">
        <f t="shared" si="44"/>
        <v>5505</v>
      </c>
      <c r="D113" s="2">
        <f t="shared" si="44"/>
        <v>3253</v>
      </c>
      <c r="E113" s="2">
        <f>SUM(E106:E112)</f>
        <v>8758</v>
      </c>
    </row>
  </sheetData>
  <mergeCells count="40">
    <mergeCell ref="I13:L13"/>
    <mergeCell ref="M13:P13"/>
    <mergeCell ref="I1:L1"/>
    <mergeCell ref="M1:P1"/>
    <mergeCell ref="C1:E1"/>
    <mergeCell ref="F1:H1"/>
    <mergeCell ref="C13:E13"/>
    <mergeCell ref="F13:H13"/>
    <mergeCell ref="C25:E25"/>
    <mergeCell ref="F25:H25"/>
    <mergeCell ref="I25:L25"/>
    <mergeCell ref="M25:P25"/>
    <mergeCell ref="C36:E36"/>
    <mergeCell ref="F36:H36"/>
    <mergeCell ref="C47:E47"/>
    <mergeCell ref="F47:H47"/>
    <mergeCell ref="I36:L36"/>
    <mergeCell ref="M36:P36"/>
    <mergeCell ref="I47:L47"/>
    <mergeCell ref="M47:P47"/>
    <mergeCell ref="D58:F58"/>
    <mergeCell ref="G58:I58"/>
    <mergeCell ref="J58:M58"/>
    <mergeCell ref="N58:Q58"/>
    <mergeCell ref="C70:E70"/>
    <mergeCell ref="F70:H70"/>
    <mergeCell ref="I70:L70"/>
    <mergeCell ref="M70:P70"/>
    <mergeCell ref="I104:L104"/>
    <mergeCell ref="M104:P104"/>
    <mergeCell ref="C82:E82"/>
    <mergeCell ref="F82:H82"/>
    <mergeCell ref="C93:E93"/>
    <mergeCell ref="F93:H93"/>
    <mergeCell ref="C104:E104"/>
    <mergeCell ref="F104:H104"/>
    <mergeCell ref="I93:L93"/>
    <mergeCell ref="M93:P93"/>
    <mergeCell ref="I82:L82"/>
    <mergeCell ref="M82:P82"/>
  </mergeCells>
  <pageMargins left="0.25" right="0.25" top="0.75" bottom="0.75" header="0.3" footer="0.3"/>
  <pageSetup orientation="landscape" r:id="rId1"/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TotalTime>60</TotalTim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</dc:creator>
  <cp:keywords/>
  <dc:description/>
  <cp:lastModifiedBy>stein</cp:lastModifiedBy>
  <dcterms:created xsi:type="dcterms:W3CDTF">2022-02-07T15:50:02Z</dcterms:created>
  <dcterms:modified xsi:type="dcterms:W3CDTF">2022-02-07T15:50:02Z</dcterms:modified>
  <cp:category/>
  <cp:contentType/>
  <cp:contentStatus/>
  <cp:revision>1</cp:revision>
</cp:coreProperties>
</file>