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Director - Personnel Srvs\Retirement Forms\"/>
    </mc:Choice>
  </mc:AlternateContent>
  <xr:revisionPtr revIDLastSave="0" documentId="13_ncr:1_{299EE16E-68B6-47FC-A084-79F49538FDA0}" xr6:coauthVersionLast="46" xr6:coauthVersionMax="46" xr10:uidLastSave="{00000000-0000-0000-0000-000000000000}"/>
  <bookViews>
    <workbookView xWindow="25080" yWindow="-450" windowWidth="29040" windowHeight="15840" xr2:uid="{00000000-000D-0000-FFFF-FFFF00000000}"/>
  </bookViews>
  <sheets>
    <sheet name="WEB - Estimate ALLP" sheetId="1" r:id="rId1"/>
  </sheets>
  <definedNames>
    <definedName name="_xlnm.Print_Area" localSheetId="0">'WEB - Estimate ALLP'!$A$1:$H$66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C18" i="1"/>
  <c r="H18" i="1"/>
  <c r="G18" i="1"/>
  <c r="H20" i="1" s="1"/>
  <c r="H23" i="1" s="1"/>
  <c r="D20" i="1" l="1"/>
  <c r="D23" i="1" s="1"/>
</calcChain>
</file>

<file path=xl/sharedStrings.xml><?xml version="1.0" encoding="utf-8"?>
<sst xmlns="http://schemas.openxmlformats.org/spreadsheetml/2006/main" count="73" uniqueCount="56">
  <si>
    <t>Average Daily Rate</t>
  </si>
  <si>
    <t>% of Salary Reimbursed</t>
  </si>
  <si>
    <t>Estimated Payout</t>
  </si>
  <si>
    <t xml:space="preserve">Enter the number of duty days for each of your last 10 years of service at Spring Branch ISD. </t>
  </si>
  <si>
    <t>Enter the percent of salary reimbursed based on your years of service with Spring Branch ISD.</t>
  </si>
  <si>
    <t>Use the chart below to determine your % of salary reimbursed.</t>
  </si>
  <si>
    <t>Age</t>
  </si>
  <si>
    <t>SBISD 
Years of Service</t>
  </si>
  <si>
    <t>50+</t>
  </si>
  <si>
    <t>20-29</t>
  </si>
  <si>
    <t>10-19</t>
  </si>
  <si>
    <t>5-9</t>
  </si>
  <si>
    <t>% of Salary Reimbursed (4)</t>
  </si>
  <si>
    <t>(1)</t>
  </si>
  <si>
    <t>(2)</t>
  </si>
  <si>
    <t>(3)</t>
  </si>
  <si>
    <t>(4)</t>
  </si>
  <si>
    <t>Example</t>
  </si>
  <si>
    <t>Accumulated Local Sick Days (3)</t>
  </si>
  <si>
    <t xml:space="preserve">Enter the number of local sick days you have accumulated. </t>
  </si>
  <si>
    <t>2011-12</t>
  </si>
  <si>
    <t>2010-11</t>
  </si>
  <si>
    <t>2009-10</t>
  </si>
  <si>
    <t>2008-09</t>
  </si>
  <si>
    <t>2007-08</t>
  </si>
  <si>
    <t>2006-07</t>
  </si>
  <si>
    <t>2005-06</t>
  </si>
  <si>
    <t>2004-05</t>
  </si>
  <si>
    <t>2003-04</t>
  </si>
  <si>
    <t>2002-03</t>
  </si>
  <si>
    <t>Duty Days (1)</t>
  </si>
  <si>
    <t>Salary (2)</t>
  </si>
  <si>
    <t>Enter your annual salary (including stipends) for each of your last 10 years of service at Spring Branch ISD.</t>
  </si>
  <si>
    <t>2015-16</t>
  </si>
  <si>
    <t>2014-15</t>
  </si>
  <si>
    <t>2013-14</t>
  </si>
  <si>
    <t>2012-13</t>
  </si>
  <si>
    <t>2016-17</t>
  </si>
  <si>
    <t>Estimated* Accumulated Local Leave Payout</t>
  </si>
  <si>
    <t>Spring Branch Independent School District</t>
  </si>
  <si>
    <t>Estimated Payout**</t>
  </si>
  <si>
    <t>If you are retiring with fewer than ten years of continuous service, use a salary of zero for each year of service short of ten years along with duty days equal to the number of days in a full calendar of your first year of employment.</t>
  </si>
  <si>
    <t>Your accrued local sick days can be found by logging in to Kronos and viewing the Accruals tab in "My Timecard."</t>
  </si>
  <si>
    <r>
      <t xml:space="preserve">* Please keep in mind that </t>
    </r>
    <r>
      <rPr>
        <b/>
        <i/>
        <u/>
        <sz val="10"/>
        <color theme="1"/>
        <rFont val="Calibri"/>
        <family val="2"/>
        <scheme val="minor"/>
      </rPr>
      <t>this is only an estimate</t>
    </r>
    <r>
      <rPr>
        <i/>
        <sz val="10"/>
        <color theme="1"/>
        <rFont val="Calibri"/>
        <family val="2"/>
        <scheme val="minor"/>
      </rPr>
      <t xml:space="preserve">  and is subject to change based on final information at the time of payout. Spring Branch ISD does not guarantee that your calculation will match the actual amount paid, which cannot be determined until after your last paycheck is processed. </t>
    </r>
  </si>
  <si>
    <t>** Medicare and taxes are required deductions and reduces the gross total payout.</t>
  </si>
  <si>
    <t>rev - 1/25/2023 - Human Resources</t>
  </si>
  <si>
    <t>(5)</t>
  </si>
  <si>
    <t>Enter the number of days worked in your final year of service with Spring Branch ISD.</t>
  </si>
  <si>
    <t xml:space="preserve">If you are retiring mid-year, enter only the number of duty days completed from the start of the current </t>
  </si>
  <si>
    <t>contract year to your last day worked in your final year of service.</t>
  </si>
  <si>
    <t>APPLIES ONLY TO MID-YEAR RETIREES WHO HAVE 10 OR MORE YEARS OF SERVICE WITH THE DISTRICT :</t>
  </si>
  <si>
    <t>(6)</t>
  </si>
  <si>
    <t>If you are retiring mid-year, enter only the balance of duty days necessary to complete one year when added</t>
  </si>
  <si>
    <t xml:space="preserve"> to the final year of service.  Leave blank if you are not retiring mid-year.</t>
  </si>
  <si>
    <t xml:space="preserve">NOTE:  The final year (2016-2017) and the first year entered (2006-2007) will be partial years which together </t>
  </si>
  <si>
    <t xml:space="preserve">will total one full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</si>
</sst>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rgb="FF0070C0"/>
      <name val="Calibri"/>
      <family val="2"/>
      <scheme val="minor"/>
    </font>
    <font>
      <sz val="11"/>
      <color rgb="FF009900"/>
      <name val="Calibri"/>
      <family val="2"/>
      <scheme val="minor"/>
    </font>
    <font>
      <i/>
      <sz val="11"/>
      <color theme="1"/>
      <name val="Calibri"/>
      <family val="2"/>
      <scheme val="minor"/>
    </font>
    <font>
      <sz val="11"/>
      <color rgb="FF7030A0"/>
      <name val="Calibri"/>
      <family val="2"/>
      <scheme val="minor"/>
    </font>
    <font>
      <sz val="11"/>
      <name val="Calibri"/>
      <family val="2"/>
      <scheme val="minor"/>
    </font>
    <font>
      <b/>
      <sz val="11"/>
      <color rgb="FFFF0000"/>
      <name val="Calibri"/>
      <family val="2"/>
      <scheme val="minor"/>
    </font>
    <font>
      <b/>
      <sz val="11"/>
      <color theme="3" tint="0.39997558519241921"/>
      <name val="Calibri"/>
      <family val="2"/>
      <scheme val="minor"/>
    </font>
    <font>
      <b/>
      <sz val="11"/>
      <name val="Calibri"/>
      <family val="2"/>
      <scheme val="minor"/>
    </font>
    <font>
      <sz val="11"/>
      <color theme="9" tint="-0.249977111117893"/>
      <name val="Calibri"/>
      <family val="2"/>
      <scheme val="minor"/>
    </font>
    <font>
      <i/>
      <sz val="10"/>
      <color theme="1"/>
      <name val="Calibri"/>
      <family val="2"/>
      <scheme val="minor"/>
    </font>
    <font>
      <b/>
      <i/>
      <sz val="14"/>
      <color theme="1"/>
      <name val="Calibri"/>
      <family val="2"/>
      <scheme val="minor"/>
    </font>
    <font>
      <b/>
      <sz val="18"/>
      <color theme="1"/>
      <name val="Cambria"/>
      <family val="1"/>
      <scheme val="major"/>
    </font>
    <font>
      <sz val="26"/>
      <color theme="1"/>
      <name val="Calibri"/>
      <family val="2"/>
      <scheme val="minor"/>
    </font>
    <font>
      <b/>
      <i/>
      <u/>
      <sz val="10"/>
      <color theme="1"/>
      <name val="Calibri"/>
      <family val="2"/>
      <scheme val="minor"/>
    </font>
    <font>
      <i/>
      <sz val="9"/>
      <color theme="1"/>
      <name val="Calibri"/>
      <family val="2"/>
      <scheme val="minor"/>
    </font>
    <font>
      <i/>
      <sz val="11"/>
      <color theme="9"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horizontal="center"/>
    </xf>
    <xf numFmtId="0" fontId="0" fillId="0" borderId="1" xfId="0" applyBorder="1"/>
    <xf numFmtId="44" fontId="1" fillId="0" borderId="0" xfId="1" applyFont="1"/>
    <xf numFmtId="44" fontId="1" fillId="0" borderId="0" xfId="1" applyFont="1" applyAlignment="1">
      <alignment horizontal="right"/>
    </xf>
    <xf numFmtId="44" fontId="1" fillId="0" borderId="0" xfId="1" applyFont="1" applyAlignment="1">
      <alignment horizontal="center"/>
    </xf>
    <xf numFmtId="0" fontId="0" fillId="0" borderId="0" xfId="0" quotePrefix="1" applyAlignment="1">
      <alignment horizontal="center"/>
    </xf>
    <xf numFmtId="44" fontId="2" fillId="0" borderId="0" xfId="1" applyFont="1" applyAlignment="1">
      <alignment horizontal="right"/>
    </xf>
    <xf numFmtId="44" fontId="2" fillId="0" borderId="0" xfId="1" applyFont="1" applyAlignment="1">
      <alignment horizontal="center"/>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0" fontId="4" fillId="0" borderId="1" xfId="0" applyFont="1" applyBorder="1" applyAlignment="1" applyProtection="1">
      <alignment horizontal="center"/>
      <protection locked="0"/>
    </xf>
    <xf numFmtId="0" fontId="5" fillId="0" borderId="0" xfId="0" applyFont="1" applyAlignment="1" applyProtection="1">
      <alignment horizontal="right" indent="1"/>
      <protection locked="0"/>
    </xf>
    <xf numFmtId="0" fontId="6" fillId="0" borderId="0" xfId="0" applyFont="1"/>
    <xf numFmtId="44" fontId="2" fillId="0" borderId="2" xfId="1" applyFont="1" applyBorder="1" applyAlignment="1">
      <alignment horizontal="center" vertical="center" wrapText="1"/>
    </xf>
    <xf numFmtId="0" fontId="2" fillId="0" borderId="2" xfId="0" applyFont="1" applyBorder="1" applyAlignment="1">
      <alignment horizontal="center" vertical="center" wrapText="1"/>
    </xf>
    <xf numFmtId="9" fontId="0" fillId="0" borderId="0" xfId="0" applyNumberFormat="1" applyAlignment="1">
      <alignment horizontal="center"/>
    </xf>
    <xf numFmtId="16" fontId="0" fillId="0" borderId="0" xfId="0" quotePrefix="1" applyNumberFormat="1" applyAlignment="1">
      <alignment horizontal="center"/>
    </xf>
    <xf numFmtId="0" fontId="7" fillId="0" borderId="0" xfId="0" applyFont="1"/>
    <xf numFmtId="9" fontId="7" fillId="0" borderId="2" xfId="2" applyFont="1" applyBorder="1" applyAlignment="1" applyProtection="1">
      <alignment horizontal="right" indent="1"/>
      <protection locked="0"/>
    </xf>
    <xf numFmtId="44" fontId="3" fillId="0" borderId="1" xfId="1" applyFont="1" applyBorder="1" applyAlignment="1" applyProtection="1">
      <alignment horizontal="right"/>
      <protection locked="0"/>
    </xf>
    <xf numFmtId="44" fontId="1" fillId="0" borderId="1" xfId="1" applyFont="1" applyBorder="1" applyProtection="1"/>
    <xf numFmtId="44" fontId="8" fillId="0" borderId="0" xfId="1" applyFont="1" applyAlignment="1">
      <alignment horizontal="right"/>
    </xf>
    <xf numFmtId="44" fontId="9" fillId="0" borderId="1" xfId="1" applyFont="1" applyBorder="1" applyAlignment="1">
      <alignment horizontal="center"/>
    </xf>
    <xf numFmtId="0" fontId="10" fillId="0" borderId="1" xfId="0" applyFont="1" applyBorder="1" applyAlignment="1">
      <alignment horizontal="center"/>
    </xf>
    <xf numFmtId="44" fontId="5" fillId="0" borderId="0" xfId="1" applyFont="1" applyAlignment="1">
      <alignment horizontal="right"/>
    </xf>
    <xf numFmtId="44" fontId="7" fillId="0" borderId="0" xfId="1" applyFont="1" applyAlignment="1">
      <alignment horizontal="right"/>
    </xf>
    <xf numFmtId="44" fontId="8" fillId="0" borderId="0" xfId="1" applyFont="1" applyProtection="1"/>
    <xf numFmtId="0" fontId="8" fillId="0" borderId="0" xfId="0" applyFont="1" applyAlignment="1">
      <alignment horizontal="center"/>
    </xf>
    <xf numFmtId="44" fontId="8" fillId="0" borderId="0" xfId="1" applyFont="1" applyAlignment="1" applyProtection="1">
      <alignment horizontal="right"/>
    </xf>
    <xf numFmtId="44" fontId="8" fillId="0" borderId="0" xfId="1" applyFont="1" applyAlignment="1" applyProtection="1">
      <alignment horizontal="center"/>
    </xf>
    <xf numFmtId="0" fontId="8" fillId="0" borderId="0" xfId="0" applyFont="1" applyAlignment="1">
      <alignment horizontal="right" indent="1"/>
    </xf>
    <xf numFmtId="9" fontId="8" fillId="0" borderId="2" xfId="2" applyFont="1" applyBorder="1" applyAlignment="1" applyProtection="1">
      <alignment horizontal="right" indent="1"/>
    </xf>
    <xf numFmtId="44" fontId="11" fillId="0" borderId="0" xfId="1" applyFont="1" applyAlignment="1" applyProtection="1">
      <alignment horizontal="right"/>
    </xf>
    <xf numFmtId="44" fontId="11" fillId="0" borderId="0" xfId="1" applyFont="1" applyAlignment="1" applyProtection="1">
      <alignment horizontal="center"/>
    </xf>
    <xf numFmtId="0" fontId="0" fillId="2" borderId="1" xfId="0" applyFill="1" applyBorder="1"/>
    <xf numFmtId="44" fontId="2" fillId="2" borderId="1" xfId="1" applyFont="1" applyFill="1" applyBorder="1" applyAlignment="1" applyProtection="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44" fontId="8" fillId="2" borderId="1" xfId="1" applyFont="1" applyFill="1" applyBorder="1" applyAlignment="1" applyProtection="1">
      <alignment horizontal="right"/>
    </xf>
    <xf numFmtId="0" fontId="8" fillId="2" borderId="1" xfId="0" applyFont="1" applyFill="1" applyBorder="1" applyAlignment="1">
      <alignment horizontal="center"/>
    </xf>
    <xf numFmtId="44" fontId="8" fillId="2" borderId="1" xfId="1" applyFont="1" applyFill="1" applyBorder="1" applyProtection="1"/>
    <xf numFmtId="44" fontId="1" fillId="2" borderId="1" xfId="1" applyFont="1" applyFill="1" applyBorder="1" applyAlignment="1" applyProtection="1">
      <alignment horizontal="center"/>
    </xf>
    <xf numFmtId="0" fontId="12" fillId="0" borderId="1" xfId="0" applyFont="1" applyBorder="1" applyAlignment="1">
      <alignment horizontal="center"/>
    </xf>
    <xf numFmtId="0" fontId="8" fillId="0" borderId="0" xfId="0" quotePrefix="1" applyFont="1" applyAlignment="1">
      <alignment horizontal="center"/>
    </xf>
    <xf numFmtId="0" fontId="8" fillId="0" borderId="1" xfId="0" applyFont="1" applyBorder="1" applyAlignment="1">
      <alignment horizontal="center"/>
    </xf>
    <xf numFmtId="0" fontId="8" fillId="0" borderId="0" xfId="0" applyFont="1"/>
    <xf numFmtId="44" fontId="8" fillId="0" borderId="0" xfId="1" applyFont="1"/>
    <xf numFmtId="49" fontId="12" fillId="0" borderId="0" xfId="0" applyNumberFormat="1" applyFont="1" applyAlignment="1">
      <alignment horizontal="right"/>
    </xf>
    <xf numFmtId="0" fontId="16" fillId="0" borderId="0" xfId="0" applyFont="1" applyAlignment="1">
      <alignment horizontal="center" vertical="center"/>
    </xf>
    <xf numFmtId="0" fontId="6" fillId="0" borderId="0" xfId="0" applyFont="1" applyAlignment="1">
      <alignment vertical="top" wrapText="1"/>
    </xf>
    <xf numFmtId="49" fontId="0" fillId="0" borderId="0" xfId="0" applyNumberFormat="1" applyAlignment="1">
      <alignment horizontal="center"/>
    </xf>
    <xf numFmtId="0" fontId="12" fillId="0" borderId="0" xfId="0" applyFont="1"/>
    <xf numFmtId="44" fontId="12" fillId="0" borderId="0" xfId="1" applyFont="1"/>
    <xf numFmtId="0" fontId="12" fillId="0" borderId="0" xfId="0" applyFont="1" applyAlignment="1">
      <alignment horizontal="center"/>
    </xf>
    <xf numFmtId="49" fontId="12" fillId="0" borderId="0" xfId="0" quotePrefix="1" applyNumberFormat="1" applyFont="1" applyAlignment="1">
      <alignment horizontal="center"/>
    </xf>
    <xf numFmtId="0" fontId="19" fillId="0" borderId="0" xfId="0" applyFont="1"/>
    <xf numFmtId="49" fontId="12" fillId="0" borderId="0" xfId="0" applyNumberFormat="1" applyFont="1" applyAlignment="1">
      <alignment horizontal="center"/>
    </xf>
    <xf numFmtId="0" fontId="16" fillId="0" borderId="0" xfId="0" applyFont="1" applyAlignment="1">
      <alignment horizontal="center" vertical="center"/>
    </xf>
    <xf numFmtId="0" fontId="13" fillId="0" borderId="0" xfId="0" applyFont="1" applyAlignment="1">
      <alignment horizontal="left"/>
    </xf>
    <xf numFmtId="0" fontId="18" fillId="0" borderId="0" xfId="0" applyFont="1" applyAlignment="1">
      <alignment horizontal="right"/>
    </xf>
    <xf numFmtId="0" fontId="6"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xf>
    <xf numFmtId="0" fontId="15" fillId="0" borderId="0" xfId="0" applyFont="1" applyAlignment="1">
      <alignment horizontal="center"/>
    </xf>
    <xf numFmtId="44" fontId="2" fillId="0" borderId="0" xfId="1" applyFont="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workbookViewId="0">
      <selection activeCell="B32" sqref="B32:H34"/>
    </sheetView>
  </sheetViews>
  <sheetFormatPr defaultRowHeight="15" x14ac:dyDescent="0.25"/>
  <cols>
    <col min="1" max="1" width="3.85546875" customWidth="1"/>
    <col min="2" max="2" width="9.5703125" customWidth="1"/>
    <col min="3" max="3" width="15.140625" style="3" customWidth="1"/>
    <col min="4" max="4" width="15.5703125" style="1" customWidth="1"/>
    <col min="5" max="5" width="10.28515625" customWidth="1"/>
    <col min="6" max="6" width="9.5703125" customWidth="1"/>
    <col min="7" max="7" width="15.140625" customWidth="1"/>
    <col min="8" max="8" width="15.5703125" customWidth="1"/>
  </cols>
  <sheetData>
    <row r="1" spans="1:8" x14ac:dyDescent="0.25">
      <c r="B1" s="60" t="s">
        <v>39</v>
      </c>
      <c r="C1" s="60"/>
      <c r="D1" s="60"/>
      <c r="E1" s="60"/>
      <c r="F1" s="60"/>
      <c r="G1" s="60"/>
      <c r="H1" s="60"/>
    </row>
    <row r="2" spans="1:8" x14ac:dyDescent="0.25">
      <c r="B2" s="60"/>
      <c r="C2" s="60"/>
      <c r="D2" s="60"/>
      <c r="E2" s="60"/>
      <c r="F2" s="60"/>
      <c r="G2" s="60"/>
      <c r="H2" s="60"/>
    </row>
    <row r="3" spans="1:8" ht="9.75" customHeight="1" x14ac:dyDescent="0.25">
      <c r="B3" s="51"/>
      <c r="C3" s="51"/>
      <c r="D3" s="51"/>
      <c r="E3" s="51"/>
      <c r="F3" s="51"/>
      <c r="G3" s="51"/>
      <c r="H3" s="51"/>
    </row>
    <row r="4" spans="1:8" ht="22.5" x14ac:dyDescent="0.3">
      <c r="A4" s="66" t="s">
        <v>38</v>
      </c>
      <c r="B4" s="66"/>
      <c r="C4" s="66"/>
      <c r="D4" s="66"/>
      <c r="E4" s="66"/>
      <c r="F4" s="66"/>
      <c r="G4" s="66"/>
      <c r="H4" s="66"/>
    </row>
    <row r="5" spans="1:8" ht="30.75" customHeight="1" x14ac:dyDescent="0.3">
      <c r="A5" s="1"/>
      <c r="F5" s="65" t="s">
        <v>17</v>
      </c>
      <c r="G5" s="65"/>
      <c r="H5" s="65"/>
    </row>
    <row r="6" spans="1:8" x14ac:dyDescent="0.25">
      <c r="A6" s="1"/>
      <c r="B6" s="2"/>
      <c r="C6" s="26" t="s">
        <v>30</v>
      </c>
      <c r="D6" s="25" t="s">
        <v>31</v>
      </c>
      <c r="F6" s="37"/>
      <c r="G6" s="39" t="s">
        <v>30</v>
      </c>
      <c r="H6" s="38" t="s">
        <v>31</v>
      </c>
    </row>
    <row r="7" spans="1:8" x14ac:dyDescent="0.25">
      <c r="A7" s="46" t="s">
        <v>46</v>
      </c>
      <c r="B7" s="47" t="s">
        <v>37</v>
      </c>
      <c r="C7" s="26"/>
      <c r="D7" s="25"/>
      <c r="F7" s="42" t="s">
        <v>36</v>
      </c>
      <c r="G7" s="40">
        <v>87</v>
      </c>
      <c r="H7" s="44">
        <v>27596</v>
      </c>
    </row>
    <row r="8" spans="1:8" x14ac:dyDescent="0.25">
      <c r="A8" s="1"/>
      <c r="B8" s="9" t="s">
        <v>33</v>
      </c>
      <c r="C8" s="13"/>
      <c r="D8" s="22"/>
      <c r="F8" s="40" t="s">
        <v>20</v>
      </c>
      <c r="G8" s="42">
        <v>188</v>
      </c>
      <c r="H8" s="41">
        <v>59632</v>
      </c>
    </row>
    <row r="9" spans="1:8" x14ac:dyDescent="0.25">
      <c r="B9" s="9" t="s">
        <v>34</v>
      </c>
      <c r="C9" s="13"/>
      <c r="D9" s="22"/>
      <c r="F9" s="40" t="s">
        <v>21</v>
      </c>
      <c r="G9" s="42">
        <v>188</v>
      </c>
      <c r="H9" s="41">
        <v>59632</v>
      </c>
    </row>
    <row r="10" spans="1:8" x14ac:dyDescent="0.25">
      <c r="B10" s="9" t="s">
        <v>35</v>
      </c>
      <c r="C10" s="13"/>
      <c r="D10" s="22"/>
      <c r="F10" s="40" t="s">
        <v>22</v>
      </c>
      <c r="G10" s="42">
        <v>188</v>
      </c>
      <c r="H10" s="41">
        <v>58384</v>
      </c>
    </row>
    <row r="11" spans="1:8" x14ac:dyDescent="0.25">
      <c r="B11" s="9" t="s">
        <v>36</v>
      </c>
      <c r="C11" s="13"/>
      <c r="D11" s="22"/>
      <c r="F11" s="40" t="s">
        <v>23</v>
      </c>
      <c r="G11" s="42">
        <v>188</v>
      </c>
      <c r="H11" s="41">
        <v>56366</v>
      </c>
    </row>
    <row r="12" spans="1:8" x14ac:dyDescent="0.25">
      <c r="B12" s="9" t="s">
        <v>20</v>
      </c>
      <c r="C12" s="13"/>
      <c r="D12" s="22"/>
      <c r="F12" s="40" t="s">
        <v>24</v>
      </c>
      <c r="G12" s="42">
        <v>188</v>
      </c>
      <c r="H12" s="41">
        <v>54724</v>
      </c>
    </row>
    <row r="13" spans="1:8" x14ac:dyDescent="0.25">
      <c r="B13" s="9" t="s">
        <v>21</v>
      </c>
      <c r="C13" s="13"/>
      <c r="D13" s="22"/>
      <c r="F13" s="40" t="s">
        <v>25</v>
      </c>
      <c r="G13" s="42">
        <v>188</v>
      </c>
      <c r="H13" s="41">
        <v>53130</v>
      </c>
    </row>
    <row r="14" spans="1:8" x14ac:dyDescent="0.25">
      <c r="B14" s="9" t="s">
        <v>22</v>
      </c>
      <c r="C14" s="13"/>
      <c r="D14" s="22"/>
      <c r="F14" s="40" t="s">
        <v>26</v>
      </c>
      <c r="G14" s="42">
        <v>188</v>
      </c>
      <c r="H14" s="41">
        <v>49520</v>
      </c>
    </row>
    <row r="15" spans="1:8" x14ac:dyDescent="0.25">
      <c r="B15" s="9" t="s">
        <v>23</v>
      </c>
      <c r="C15" s="13"/>
      <c r="D15" s="22"/>
      <c r="F15" s="40" t="s">
        <v>27</v>
      </c>
      <c r="G15" s="42">
        <v>188</v>
      </c>
      <c r="H15" s="41">
        <v>48078</v>
      </c>
    </row>
    <row r="16" spans="1:8" x14ac:dyDescent="0.25">
      <c r="B16" s="9" t="s">
        <v>24</v>
      </c>
      <c r="C16" s="13"/>
      <c r="D16" s="22"/>
      <c r="F16" s="40" t="s">
        <v>28</v>
      </c>
      <c r="G16" s="42">
        <v>188</v>
      </c>
      <c r="H16" s="41">
        <v>46452</v>
      </c>
    </row>
    <row r="17" spans="1:8" x14ac:dyDescent="0.25">
      <c r="A17" s="59" t="s">
        <v>51</v>
      </c>
      <c r="B17" s="45" t="s">
        <v>25</v>
      </c>
      <c r="C17" s="13"/>
      <c r="D17" s="22"/>
      <c r="E17" s="50"/>
      <c r="F17" s="40" t="s">
        <v>29</v>
      </c>
      <c r="G17" s="42">
        <v>101</v>
      </c>
      <c r="H17" s="41">
        <v>24578.05</v>
      </c>
    </row>
    <row r="18" spans="1:8" x14ac:dyDescent="0.25">
      <c r="B18" s="2"/>
      <c r="C18" s="9">
        <f>SUM(C7:C17)</f>
        <v>0</v>
      </c>
      <c r="D18" s="23">
        <f>SUM(D7:D17)</f>
        <v>0</v>
      </c>
      <c r="F18" s="37"/>
      <c r="G18" s="42">
        <f>SUM(G7:G17)</f>
        <v>1880</v>
      </c>
      <c r="H18" s="43">
        <f>SUM(H7:H17)</f>
        <v>538092.05000000005</v>
      </c>
    </row>
    <row r="19" spans="1:8" x14ac:dyDescent="0.25">
      <c r="G19" s="29"/>
      <c r="H19" s="30"/>
    </row>
    <row r="20" spans="1:8" x14ac:dyDescent="0.25">
      <c r="C20" s="4" t="s">
        <v>0</v>
      </c>
      <c r="D20" s="5" t="e">
        <f>D18/C18</f>
        <v>#DIV/0!</v>
      </c>
      <c r="G20" s="31" t="s">
        <v>0</v>
      </c>
      <c r="H20" s="32">
        <f>H18/G18</f>
        <v>286.21917553191491</v>
      </c>
    </row>
    <row r="21" spans="1:8" x14ac:dyDescent="0.25">
      <c r="C21" s="27" t="s">
        <v>18</v>
      </c>
      <c r="D21" s="14"/>
      <c r="G21" s="24" t="s">
        <v>18</v>
      </c>
      <c r="H21" s="33">
        <v>35</v>
      </c>
    </row>
    <row r="22" spans="1:8" x14ac:dyDescent="0.25">
      <c r="C22" s="28" t="s">
        <v>12</v>
      </c>
      <c r="D22" s="21"/>
      <c r="G22" s="31" t="s">
        <v>12</v>
      </c>
      <c r="H22" s="34">
        <v>0.9</v>
      </c>
    </row>
    <row r="23" spans="1:8" x14ac:dyDescent="0.25">
      <c r="C23" s="7" t="s">
        <v>40</v>
      </c>
      <c r="D23" s="8" t="e">
        <f>D20*D21*D22</f>
        <v>#DIV/0!</v>
      </c>
      <c r="G23" s="35" t="s">
        <v>2</v>
      </c>
      <c r="H23" s="36">
        <f>H20*H21*H22</f>
        <v>9015.90402925532</v>
      </c>
    </row>
    <row r="24" spans="1:8" x14ac:dyDescent="0.25">
      <c r="C24" s="4"/>
    </row>
    <row r="25" spans="1:8" x14ac:dyDescent="0.25">
      <c r="C25" s="4"/>
    </row>
    <row r="26" spans="1:8" x14ac:dyDescent="0.25">
      <c r="A26" s="6" t="s">
        <v>13</v>
      </c>
      <c r="B26" s="11" t="s">
        <v>3</v>
      </c>
    </row>
    <row r="27" spans="1:8" x14ac:dyDescent="0.25">
      <c r="A27" s="6"/>
      <c r="B27" s="52"/>
      <c r="C27" s="52"/>
      <c r="D27" s="52"/>
      <c r="E27" s="52"/>
      <c r="F27" s="52"/>
      <c r="G27" s="52"/>
      <c r="H27" s="52"/>
    </row>
    <row r="28" spans="1:8" hidden="1" x14ac:dyDescent="0.25">
      <c r="A28" s="6"/>
      <c r="B28" s="52"/>
      <c r="C28" s="52"/>
      <c r="D28" s="52"/>
      <c r="E28" s="52"/>
      <c r="F28" s="52"/>
      <c r="G28" s="52"/>
      <c r="H28" s="52"/>
    </row>
    <row r="29" spans="1:8" ht="15" hidden="1" customHeight="1" x14ac:dyDescent="0.25">
      <c r="A29" s="6"/>
      <c r="B29" s="52"/>
      <c r="C29" s="52"/>
      <c r="D29" s="52"/>
      <c r="E29" s="52"/>
      <c r="F29" s="52"/>
      <c r="G29" s="52"/>
      <c r="H29" s="52"/>
    </row>
    <row r="30" spans="1:8" hidden="1" x14ac:dyDescent="0.25">
      <c r="A30" s="1"/>
    </row>
    <row r="31" spans="1:8" x14ac:dyDescent="0.25">
      <c r="A31" s="6" t="s">
        <v>14</v>
      </c>
      <c r="B31" s="10" t="s">
        <v>32</v>
      </c>
    </row>
    <row r="32" spans="1:8" x14ac:dyDescent="0.25">
      <c r="A32" s="1"/>
      <c r="B32" s="63" t="s">
        <v>41</v>
      </c>
      <c r="C32" s="63"/>
      <c r="D32" s="63"/>
      <c r="E32" s="63"/>
      <c r="F32" s="63"/>
      <c r="G32" s="63"/>
      <c r="H32" s="63"/>
    </row>
    <row r="33" spans="1:8" x14ac:dyDescent="0.25">
      <c r="A33" s="1"/>
      <c r="B33" s="63"/>
      <c r="C33" s="63"/>
      <c r="D33" s="63"/>
      <c r="E33" s="63"/>
      <c r="F33" s="63"/>
      <c r="G33" s="63"/>
      <c r="H33" s="63"/>
    </row>
    <row r="34" spans="1:8" x14ac:dyDescent="0.25">
      <c r="A34" s="1"/>
      <c r="B34" s="63"/>
      <c r="C34" s="63"/>
      <c r="D34" s="63"/>
      <c r="E34" s="63"/>
      <c r="F34" s="63"/>
      <c r="G34" s="63"/>
      <c r="H34" s="63"/>
    </row>
    <row r="35" spans="1:8" x14ac:dyDescent="0.25">
      <c r="A35" s="1"/>
    </row>
    <row r="36" spans="1:8" x14ac:dyDescent="0.25">
      <c r="A36" s="6" t="s">
        <v>15</v>
      </c>
      <c r="B36" s="12" t="s">
        <v>19</v>
      </c>
    </row>
    <row r="37" spans="1:8" x14ac:dyDescent="0.25">
      <c r="A37" s="1"/>
      <c r="B37" s="63" t="s">
        <v>42</v>
      </c>
      <c r="C37" s="63"/>
      <c r="D37" s="63"/>
      <c r="E37" s="63"/>
      <c r="F37" s="63"/>
      <c r="G37" s="63"/>
      <c r="H37" s="63"/>
    </row>
    <row r="38" spans="1:8" x14ac:dyDescent="0.25">
      <c r="A38" s="1"/>
      <c r="B38" s="63"/>
      <c r="C38" s="63"/>
      <c r="D38" s="63"/>
      <c r="E38" s="63"/>
      <c r="F38" s="63"/>
      <c r="G38" s="63"/>
      <c r="H38" s="63"/>
    </row>
    <row r="39" spans="1:8" x14ac:dyDescent="0.25">
      <c r="A39" s="1"/>
    </row>
    <row r="40" spans="1:8" x14ac:dyDescent="0.25">
      <c r="A40" s="6" t="s">
        <v>16</v>
      </c>
      <c r="B40" s="20" t="s">
        <v>4</v>
      </c>
    </row>
    <row r="41" spans="1:8" x14ac:dyDescent="0.25">
      <c r="A41" s="1"/>
      <c r="B41" s="15" t="s">
        <v>5</v>
      </c>
    </row>
    <row r="42" spans="1:8" ht="9" customHeight="1" x14ac:dyDescent="0.25">
      <c r="A42" s="1"/>
    </row>
    <row r="43" spans="1:8" ht="30" x14ac:dyDescent="0.25">
      <c r="A43" s="1"/>
      <c r="B43" s="16" t="s">
        <v>6</v>
      </c>
      <c r="C43" s="17" t="s">
        <v>7</v>
      </c>
      <c r="D43" s="17" t="s">
        <v>1</v>
      </c>
    </row>
    <row r="44" spans="1:8" x14ac:dyDescent="0.25">
      <c r="A44" s="1"/>
      <c r="B44" s="5" t="s">
        <v>8</v>
      </c>
      <c r="C44" s="1">
        <v>30</v>
      </c>
      <c r="D44" s="18">
        <v>1</v>
      </c>
    </row>
    <row r="45" spans="1:8" x14ac:dyDescent="0.25">
      <c r="A45" s="1"/>
      <c r="B45" s="5" t="s">
        <v>8</v>
      </c>
      <c r="C45" s="1" t="s">
        <v>9</v>
      </c>
      <c r="D45" s="18">
        <v>0.9</v>
      </c>
    </row>
    <row r="46" spans="1:8" x14ac:dyDescent="0.25">
      <c r="A46" s="1"/>
      <c r="B46" s="5" t="s">
        <v>8</v>
      </c>
      <c r="C46" s="19" t="s">
        <v>10</v>
      </c>
      <c r="D46" s="18">
        <v>0.8</v>
      </c>
    </row>
    <row r="47" spans="1:8" x14ac:dyDescent="0.25">
      <c r="A47" s="1"/>
      <c r="B47" s="5" t="s">
        <v>8</v>
      </c>
      <c r="C47" s="19" t="s">
        <v>11</v>
      </c>
      <c r="D47" s="18">
        <v>0.7</v>
      </c>
    </row>
    <row r="48" spans="1:8" x14ac:dyDescent="0.25">
      <c r="A48" s="1"/>
      <c r="B48" s="5"/>
      <c r="C48" s="19"/>
      <c r="D48" s="18"/>
    </row>
    <row r="49" spans="1:8" x14ac:dyDescent="0.25">
      <c r="A49" s="53" t="s">
        <v>46</v>
      </c>
      <c r="B49" s="67" t="s">
        <v>47</v>
      </c>
      <c r="C49" s="67"/>
      <c r="D49" s="67"/>
      <c r="E49" s="67"/>
      <c r="F49" s="67"/>
      <c r="G49" s="67"/>
      <c r="H49" s="67"/>
    </row>
    <row r="50" spans="1:8" x14ac:dyDescent="0.25">
      <c r="A50" s="53"/>
      <c r="B50" s="48" t="s">
        <v>48</v>
      </c>
      <c r="C50" s="49"/>
      <c r="D50" s="30"/>
      <c r="E50" s="48"/>
      <c r="F50" s="48"/>
      <c r="G50" s="48"/>
      <c r="H50" s="48"/>
    </row>
    <row r="51" spans="1:8" x14ac:dyDescent="0.25">
      <c r="A51" s="1"/>
      <c r="B51" s="48" t="s">
        <v>49</v>
      </c>
      <c r="C51" s="49"/>
      <c r="D51" s="30"/>
      <c r="E51" s="48"/>
      <c r="F51" s="48"/>
      <c r="G51" s="48"/>
      <c r="H51" s="48"/>
    </row>
    <row r="52" spans="1:8" x14ac:dyDescent="0.25">
      <c r="A52" s="1"/>
      <c r="B52" s="5"/>
      <c r="C52" s="19"/>
      <c r="D52" s="18"/>
    </row>
    <row r="53" spans="1:8" x14ac:dyDescent="0.25">
      <c r="A53" s="54" t="s">
        <v>50</v>
      </c>
      <c r="B53" s="54"/>
      <c r="C53" s="55"/>
      <c r="D53" s="56"/>
      <c r="E53" s="54"/>
      <c r="F53" s="54"/>
      <c r="G53" s="54"/>
      <c r="H53" s="54"/>
    </row>
    <row r="54" spans="1:8" x14ac:dyDescent="0.25">
      <c r="A54" s="57" t="s">
        <v>51</v>
      </c>
      <c r="B54" s="54" t="s">
        <v>52</v>
      </c>
      <c r="C54" s="55"/>
      <c r="D54" s="56"/>
      <c r="E54" s="54"/>
      <c r="F54" s="54"/>
      <c r="G54" s="54"/>
      <c r="H54" s="54"/>
    </row>
    <row r="55" spans="1:8" x14ac:dyDescent="0.25">
      <c r="A55" s="57"/>
      <c r="B55" s="54" t="s">
        <v>53</v>
      </c>
      <c r="C55" s="55"/>
      <c r="D55" s="56"/>
      <c r="E55" s="54"/>
      <c r="F55" s="54"/>
      <c r="G55" s="54"/>
      <c r="H55" s="54"/>
    </row>
    <row r="56" spans="1:8" x14ac:dyDescent="0.25">
      <c r="A56" s="56"/>
      <c r="B56" s="58" t="s">
        <v>54</v>
      </c>
      <c r="C56" s="55"/>
      <c r="D56" s="56"/>
      <c r="E56" s="54"/>
      <c r="F56" s="54"/>
      <c r="G56" s="54"/>
      <c r="H56" s="54"/>
    </row>
    <row r="57" spans="1:8" x14ac:dyDescent="0.25">
      <c r="A57" s="56"/>
      <c r="B57" s="58" t="s">
        <v>55</v>
      </c>
      <c r="C57" s="55"/>
      <c r="D57" s="56"/>
      <c r="E57" s="54"/>
      <c r="F57" s="54"/>
      <c r="G57" s="54"/>
      <c r="H57" s="54"/>
    </row>
    <row r="58" spans="1:8" x14ac:dyDescent="0.25">
      <c r="A58" s="1"/>
      <c r="B58" s="15"/>
    </row>
    <row r="59" spans="1:8" x14ac:dyDescent="0.25">
      <c r="A59" s="64" t="s">
        <v>43</v>
      </c>
      <c r="B59" s="64"/>
      <c r="C59" s="64"/>
      <c r="D59" s="64"/>
      <c r="E59" s="64"/>
      <c r="F59" s="64"/>
      <c r="G59" s="64"/>
      <c r="H59" s="64"/>
    </row>
    <row r="60" spans="1:8" x14ac:dyDescent="0.25">
      <c r="A60" s="64"/>
      <c r="B60" s="64"/>
      <c r="C60" s="64"/>
      <c r="D60" s="64"/>
      <c r="E60" s="64"/>
      <c r="F60" s="64"/>
      <c r="G60" s="64"/>
      <c r="H60" s="64"/>
    </row>
    <row r="61" spans="1:8" ht="24" customHeight="1" x14ac:dyDescent="0.25">
      <c r="A61" s="64"/>
      <c r="B61" s="64"/>
      <c r="C61" s="64"/>
      <c r="D61" s="64"/>
      <c r="E61" s="64"/>
      <c r="F61" s="64"/>
      <c r="G61" s="64"/>
      <c r="H61" s="64"/>
    </row>
    <row r="63" spans="1:8" x14ac:dyDescent="0.25">
      <c r="A63" s="61" t="s">
        <v>44</v>
      </c>
      <c r="B63" s="61"/>
      <c r="C63" s="61"/>
      <c r="D63" s="61"/>
      <c r="E63" s="61"/>
      <c r="F63" s="61"/>
      <c r="G63" s="61"/>
      <c r="H63" s="61"/>
    </row>
    <row r="66" spans="7:8" x14ac:dyDescent="0.25">
      <c r="G66" s="62" t="s">
        <v>45</v>
      </c>
      <c r="H66" s="62"/>
    </row>
  </sheetData>
  <mergeCells count="9">
    <mergeCell ref="B1:H2"/>
    <mergeCell ref="A63:H63"/>
    <mergeCell ref="G66:H66"/>
    <mergeCell ref="B32:H34"/>
    <mergeCell ref="B37:H38"/>
    <mergeCell ref="A59:H61"/>
    <mergeCell ref="F5:H5"/>
    <mergeCell ref="A4:H4"/>
    <mergeCell ref="B49:H49"/>
  </mergeCells>
  <printOptions horizontalCentered="1"/>
  <pageMargins left="0.45" right="0.45" top="0.5" bottom="0.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 - Estimate ALLP</vt:lpstr>
      <vt:lpstr>'WEB - Estimate ALLP'!Print_Area</vt:lpstr>
    </vt:vector>
  </TitlesOfParts>
  <Company>Spring Branch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tsadmin</dc:creator>
  <cp:lastModifiedBy>Theall, Kelley</cp:lastModifiedBy>
  <cp:lastPrinted>2023-02-02T17:56:18Z</cp:lastPrinted>
  <dcterms:created xsi:type="dcterms:W3CDTF">2011-12-02T17:50:53Z</dcterms:created>
  <dcterms:modified xsi:type="dcterms:W3CDTF">2023-02-13T16:42:44Z</dcterms:modified>
</cp:coreProperties>
</file>